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920" documentId="13_ncr:1_{F6CB121F-512D-4AA6-A0C1-0FB36C537598}" xr6:coauthVersionLast="47" xr6:coauthVersionMax="47" xr10:uidLastSave="{7339BA40-C17F-4441-B0F6-93BAD43B3912}"/>
  <bookViews>
    <workbookView xWindow="-109" yWindow="-109" windowWidth="26301" windowHeight="14169" firstSheet="4"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B9" i="4"/>
  <c r="B10" i="4"/>
  <c r="B11" i="4"/>
  <c r="G2" i="6"/>
  <c r="G3" i="6"/>
  <c r="G4" i="6"/>
  <c r="G5" i="6"/>
  <c r="G6" i="6"/>
  <c r="G7" i="6"/>
  <c r="G8" i="6"/>
  <c r="G9" i="6"/>
  <c r="G10" i="6"/>
  <c r="G11" i="6"/>
  <c r="G12" i="6"/>
  <c r="G13" i="6"/>
  <c r="G14" i="6"/>
  <c r="G15" i="6"/>
  <c r="G16" i="6"/>
  <c r="G17" i="6"/>
  <c r="G18" i="6"/>
  <c r="G19" i="6"/>
  <c r="G20" i="6"/>
  <c r="G21" i="6"/>
  <c r="G22" i="6"/>
  <c r="G23" i="6"/>
  <c r="G24" i="6"/>
  <c r="G2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5" i="5"/>
  <c r="B6" i="5"/>
  <c r="B7" i="5"/>
  <c r="B8" i="5"/>
  <c r="B9" i="5"/>
  <c r="B10" i="5"/>
  <c r="B11" i="5"/>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G5" i="5"/>
  <c r="I5" i="5"/>
  <c r="J5" i="5"/>
  <c r="L5" i="5"/>
  <c r="G6" i="5"/>
  <c r="I6" i="5"/>
  <c r="J6" i="5"/>
  <c r="L6" i="5"/>
  <c r="G7" i="5"/>
  <c r="I7" i="5"/>
  <c r="J7" i="5"/>
  <c r="L7" i="5"/>
  <c r="G8" i="5"/>
  <c r="I8" i="5"/>
  <c r="J8" i="5"/>
  <c r="L8" i="5"/>
  <c r="G9" i="5"/>
  <c r="I9" i="5"/>
  <c r="J9" i="5"/>
  <c r="L9" i="5"/>
  <c r="G10" i="5"/>
  <c r="I10" i="5"/>
  <c r="J10" i="5"/>
  <c r="L10"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B3"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<sst xmlns="http://schemas.openxmlformats.org/spreadsheetml/2006/main" count="180281" uniqueCount="39124">
  <si>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</si>
  <si>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</si>
  <si>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</si>
  <si>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</si>
  <si>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</si>
  <si>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</si>
  <si>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</si>
  <si>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</si>
  <si>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</si>
  <si>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</si>
  <si>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</si>
  <si>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</si>
  <si>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</si>
  <si>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</si>
  <si>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</si>
  <si>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</si>
  <si>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</si>
  <si>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</si>
  <si>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</si>
  <si>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</si>
  <si>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</si>
  <si>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</si>
  <si>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</si>
  <si>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</si>
  <si>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</si>
  <si>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</si>
  <si>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</si>
  <si>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</si>
  <si>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</si>
  <si>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</si>
  <si>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</si>
  <si>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</si>
  <si>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</si>
  <si>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</si>
  <si>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</si>
  <si>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</si>
  <si>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</si>
  <si>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</si>
  <si>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</si>
  <si>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</si>
  <si>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</si>
  <si>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</si>
  <si>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</si>
  <si>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</si>
  <si>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</si>
  <si>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</si>
  <si>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</si>
  <si>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</si>
  <si>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</si>
  <si>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</si>
  <si>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</si>
  <si>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</si>
  <si>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</si>
  <si>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</si>
  <si>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</si>
  <si>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</si>
  <si>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</si>
  <si>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</si>
  <si>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</si>
  <si>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</si>
  <si>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</si>
  <si>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</si>
  <si>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</si>
  <si>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</si>
  <si>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</si>
  <si>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</si>
  <si>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</si>
  <si>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</si>
  <si>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</si>
  <si>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</si>
  <si>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</si>
  <si>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</si>
  <si>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</si>
  <si>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</si>
  <si>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</si>
  <si>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</si>
  <si>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</si>
  <si>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</si>
  <si>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</si>
  <si>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</si>
  <si>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</si>
  <si>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</si>
  <si>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</si>
  <si>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</si>
  <si>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</si>
  <si>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</si>
  <si>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</si>
  <si>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</si>
  <si>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</si>
  <si>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</si>
  <si>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</si>
  <si>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</si>
  <si>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</si>
  <si>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</si>
  <si>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</si>
  <si>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</si>
  <si>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</si>
  <si>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</si>
  <si>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</si>
  <si>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</si>
  <si>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</si>
  <si>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</si>
  <si>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</si>
  <si>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</si>
  <si>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</si>
  <si>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</si>
  <si>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</si>
  <si>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</si>
  <si>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</si>
  <si>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</si>
  <si>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</si>
  <si>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</si>
  <si>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</si>
  <si>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</si>
  <si>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</si>
  <si>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</si>
  <si>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</si>
  <si>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</si>
  <si>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</si>
  <si>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</si>
  <si>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</si>
  <si>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</si>
  <si>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</si>
  <si>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</si>
  <si>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</si>
  <si>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</si>
  <si>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</si>
  <si>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</si>
  <si>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</si>
  <si>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</si>
  <si>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</si>
  <si>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</si>
  <si>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</si>
  <si>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</si>
  <si>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</si>
  <si>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</si>
  <si>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</si>
  <si>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</si>
  <si>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</si>
  <si>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</si>
  <si>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</si>
  <si>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</si>
  <si>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</si>
  <si>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</si>
  <si>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</si>
  <si>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</si>
  <si>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</si>
  <si>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</si>
  <si>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</si>
  <si>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</si>
  <si>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</si>
  <si>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</si>
  <si>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</si>
  <si>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</si>
  <si>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</si>
  <si>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</si>
  <si>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</si>
  <si>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</si>
  <si>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</si>
  <si>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</si>
  <si>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</si>
  <si>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</si>
  <si>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</si>
  <si>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</si>
  <si>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</si>
  <si>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</si>
  <si>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</si>
  <si>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</si>
  <si>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</si>
  <si>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</si>
  <si>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</si>
  <si>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</si>
  <si>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</si>
  <si>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</si>
  <si>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</si>
  <si>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</si>
  <si>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</si>
  <si>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</si>
  <si>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</si>
  <si>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</si>
  <si>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</si>
  <si>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</si>
  <si>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</si>
  <si>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</si>
  <si>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</si>
  <si>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</si>
  <si>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</si>
  <si>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</si>
  <si>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</si>
  <si>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</si>
  <si>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</si>
  <si>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</si>
  <si>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</si>
  <si>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</si>
  <si>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</si>
  <si>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</si>
  <si>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</si>
  <si>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</si>
  <si>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</si>
  <si>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</si>
  <si>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</si>
  <si>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</si>
  <si>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</si>
  <si>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</si>
  <si>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</si>
  <si>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</si>
  <si>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</si>
  <si>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</si>
  <si>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</si>
  <si>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</si>
  <si>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</si>
  <si>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</si>
  <si>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</si>
  <si>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</si>
  <si>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</si>
  <si>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</si>
  <si>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</si>
  <si>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</si>
  <si>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</si>
  <si>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</si>
  <si>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</si>
  <si>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</si>
  <si>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</si>
  <si>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</si>
  <si>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</si>
  <si>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</si>
  <si>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</si>
  <si>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</si>
  <si>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</si>
  <si>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</si>
  <si>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</si>
  <si>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</si>
  <si>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</si>
  <si>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</si>
  <si>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</si>
  <si>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</si>
  <si>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</si>
  <si>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</si>
  <si>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</si>
  <si>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</si>
  <si>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</si>
  <si>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</si>
  <si>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</si>
  <si>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</si>
  <si>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</si>
  <si>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</si>
  <si>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</si>
  <si>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</si>
  <si>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</si>
  <si>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</si>
  <si>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</si>
  <si>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</si>
  <si>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</si>
  <si>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</si>
  <si>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</si>
  <si>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</si>
  <si>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</si>
  <si>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</si>
  <si>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</si>
  <si>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</si>
  <si>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</si>
  <si>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</si>
  <si>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</si>
  <si>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</si>
  <si>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</si>
  <si>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</si>
  <si>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</si>
  <si>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</si>
  <si>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</si>
  <si>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</si>
  <si>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</si>
  <si>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</si>
  <si>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</si>
  <si>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</si>
  <si>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</si>
  <si>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</si>
  <si>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</si>
  <si>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</si>
  <si>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</si>
  <si>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</si>
  <si>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</si>
  <si>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</si>
  <si>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</si>
  <si>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</si>
  <si>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</si>
  <si>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</si>
  <si>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</si>
  <si>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</si>
  <si>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</si>
  <si>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</si>
  <si>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</si>
  <si>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</si>
  <si>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</si>
  <si>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</si>
  <si>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</si>
  <si>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</si>
  <si>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</si>
  <si>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</si>
  <si>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</si>
  <si>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</si>
  <si>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</si>
  <si>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</si>
  <si>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</si>
  <si>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</si>
  <si>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</si>
  <si>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</si>
  <si>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</si>
  <si>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</si>
  <si>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</si>
  <si>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</si>
  <si>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</si>
  <si>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</si>
  <si>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</si>
  <si>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</si>
  <si>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</si>
  <si>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</si>
  <si>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</si>
  <si>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</si>
  <si>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</si>
  <si>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</si>
  <si>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</si>
  <si>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</si>
  <si>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</si>
  <si>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</si>
  <si>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</si>
  <si>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</si>
  <si>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</si>
  <si>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</si>
  <si>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</si>
  <si>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</si>
  <si>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</si>
  <si>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</si>
  <si>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</si>
  <si>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</si>
  <si>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</si>
  <si>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</si>
  <si>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</si>
  <si>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</si>
  <si>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</si>
  <si>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</si>
  <si>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</si>
  <si>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</si>
  <si>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</si>
  <si>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</si>
  <si>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</si>
  <si>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</si>
  <si>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</si>
  <si>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</si>
  <si>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</si>
  <si>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</si>
  <si>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</si>
  <si>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</si>
  <si>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</si>
  <si>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</si>
  <si>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</si>
  <si>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</si>
  <si>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</si>
  <si>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</si>
  <si>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</si>
  <si>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</si>
  <si>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</si>
  <si>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</si>
  <si>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</si>
  <si>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</si>
  <si>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</si>
  <si>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</si>
  <si>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</si>
  <si>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</si>
  <si>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</si>
  <si>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</si>
  <si>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</si>
  <si>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</si>
  <si>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</si>
  <si>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</si>
  <si>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</si>
  <si>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</si>
  <si>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</si>
  <si>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</si>
  <si>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</si>
  <si>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</si>
  <si>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</si>
  <si>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</si>
  <si>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</si>
  <si>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</si>
  <si>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</si>
  <si>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</si>
  <si>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</si>
  <si>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</si>
  <si>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</si>
  <si>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</si>
  <si>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</si>
  <si>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</si>
  <si>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</si>
  <si>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</si>
  <si>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</si>
  <si>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</si>
  <si>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</si>
  <si>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</si>
  <si>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</si>
  <si>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</si>
  <si>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</si>
  <si>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</si>
  <si>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</si>
  <si>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</si>
  <si>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</si>
  <si>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</si>
  <si>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</si>
  <si>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</si>
  <si>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</si>
  <si>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</si>
  <si>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</si>
  <si>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</si>
  <si>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</si>
  <si>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</si>
  <si>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</si>
  <si>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</si>
  <si>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</si>
  <si>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</si>
  <si>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</si>
  <si>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</si>
  <si>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</si>
  <si>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</si>
  <si>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</si>
  <si>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</si>
  <si>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</si>
  <si>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</si>
  <si>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</si>
  <si>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</si>
  <si>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</si>
  <si>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</si>
  <si>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</si>
  <si>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</si>
  <si>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</si>
  <si>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</si>
  <si>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</si>
  <si>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</si>
  <si>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</si>
  <si>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</si>
  <si>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</si>
  <si>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</si>
  <si>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</si>
  <si>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</si>
  <si>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</si>
  <si>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</si>
  <si>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</si>
  <si>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</si>
  <si>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</si>
  <si>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</si>
  <si>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</si>
  <si>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</si>
  <si>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</si>
  <si>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</si>
  <si>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</si>
  <si>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</si>
  <si>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</si>
  <si>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</si>
  <si>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</si>
  <si>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</si>
  <si>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</si>
  <si>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</si>
  <si>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</si>
  <si>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</si>
  <si>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</si>
  <si>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</si>
  <si>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</si>
  <si>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</si>
  <si>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</si>
  <si>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</si>
  <si>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</si>
  <si>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</si>
  <si>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</si>
  <si>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</si>
  <si>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</si>
  <si>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</si>
  <si>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</si>
  <si>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</si>
  <si>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</si>
  <si>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</si>
  <si>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</si>
  <si>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</si>
  <si>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</si>
  <si>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</si>
  <si>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</si>
  <si>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</si>
  <si>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</si>
  <si>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</si>
  <si>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</si>
  <si>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</si>
  <si>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</si>
  <si>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</si>
  <si>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</si>
  <si>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</si>
  <si>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</si>
  <si>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</si>
  <si>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</si>
  <si>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</si>
  <si>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</si>
  <si>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</si>
  <si>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</si>
  <si>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</si>
  <si>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</si>
  <si>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</si>
  <si>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</si>
  <si>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</si>
  <si>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</si>
  <si>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</si>
  <si>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</si>
  <si>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</si>
  <si>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</si>
  <si>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</si>
  <si>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</si>
  <si>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</si>
  <si>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</si>
  <si>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</si>
  <si>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</si>
  <si>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</si>
  <si>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</si>
  <si>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</si>
  <si>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</si>
  <si>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</si>
  <si>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</si>
  <si>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</si>
  <si>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</si>
  <si>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</si>
  <si>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</si>
  <si>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</si>
  <si>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</si>
  <si>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</si>
  <si>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</si>
  <si>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</si>
  <si>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</si>
  <si>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</si>
  <si>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</si>
  <si>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</si>
  <si>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</si>
  <si>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</si>
  <si>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</si>
  <si>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</si>
  <si>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</si>
  <si>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</si>
  <si>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</si>
  <si>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</si>
  <si>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</si>
  <si>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</si>
  <si>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</si>
  <si>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</si>
  <si>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</si>
  <si>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</si>
  <si>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</si>
  <si>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</si>
  <si>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</si>
  <si>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</si>
  <si>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</si>
  <si>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</si>
  <si>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</si>
  <si>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</si>
  <si>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</si>
  <si>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</si>
  <si>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</si>
  <si>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</si>
  <si>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</si>
  <si>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</si>
  <si>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</si>
  <si>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</si>
  <si>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</si>
  <si>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</si>
  <si>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</si>
  <si>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</si>
  <si>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</si>
  <si>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</si>
  <si>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</si>
  <si>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</si>
  <si>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</si>
  <si>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</si>
  <si>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</si>
  <si>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</si>
  <si>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</si>
  <si>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</si>
  <si>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</si>
  <si>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</si>
  <si>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</si>
  <si>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</si>
  <si>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</si>
  <si>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</si>
  <si>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</si>
  <si>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</si>
  <si>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</si>
  <si>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</si>
  <si>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</si>
  <si>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</si>
  <si>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</si>
  <si>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</si>
  <si>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</si>
  <si>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</si>
  <si>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</si>
  <si>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</si>
  <si>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</si>
  <si>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</si>
  <si>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</si>
  <si>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</si>
  <si>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</si>
  <si>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</si>
  <si>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</si>
  <si>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</si>
  <si>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</si>
  <si>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</si>
  <si>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</si>
  <si>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</si>
  <si>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</si>
  <si>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</si>
  <si>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</si>
  <si>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</si>
  <si>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</si>
  <si>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</si>
  <si>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</si>
  <si>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</si>
  <si>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</si>
  <si>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</si>
  <si>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</si>
  <si>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</si>
  <si>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</si>
  <si>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</si>
  <si>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</si>
  <si>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</si>
  <si>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</si>
  <si>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</si>
  <si>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</si>
  <si>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</si>
  <si>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</si>
  <si>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</si>
  <si>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</si>
  <si>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</si>
  <si>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</si>
  <si>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</si>
  <si>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</si>
  <si>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</si>
  <si>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</si>
  <si>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</si>
  <si>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</si>
  <si>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</si>
  <si>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</si>
  <si>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</si>
  <si>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</si>
  <si>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</si>
  <si>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</si>
  <si>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</si>
  <si>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</si>
  <si>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</si>
  <si>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</si>
  <si>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</si>
  <si>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</si>
  <si>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</si>
  <si>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</si>
  <si>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</si>
  <si>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</si>
  <si>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</si>
  <si>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</si>
  <si>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</si>
  <si>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</si>
  <si>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</si>
  <si>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</si>
  <si>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</si>
  <si>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</si>
  <si>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</si>
  <si>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</si>
  <si>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</si>
  <si>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</si>
  <si>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</si>
  <si>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</si>
  <si>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</si>
  <si>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</si>
  <si>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</si>
  <si>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</si>
  <si>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</si>
  <si>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</si>
  <si>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</si>
  <si>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</si>
  <si>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</si>
  <si>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</si>
  <si>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</si>
  <si>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</si>
  <si>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</si>
  <si>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</si>
  <si>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</si>
  <si>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</si>
  <si>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</si>
  <si>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</si>
  <si>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</si>
  <si>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</si>
  <si>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</si>
  <si>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</si>
  <si>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</si>
  <si>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</si>
  <si>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</si>
  <si>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</si>
  <si>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</si>
  <si>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</si>
  <si>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</si>
  <si>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</si>
  <si>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</si>
  <si>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</si>
  <si>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</si>
  <si>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</si>
  <si>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</si>
  <si>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</si>
  <si>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</si>
  <si>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</si>
  <si>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</si>
  <si>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</si>
  <si>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</si>
  <si>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</si>
  <si>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</si>
  <si>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</si>
  <si>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</si>
  <si>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</si>
  <si>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</si>
  <si>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</si>
  <si>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</si>
  <si>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</si>
  <si>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</si>
  <si>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</si>
  <si>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</si>
  <si>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</si>
  <si>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</si>
  <si>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</si>
  <si>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</si>
  <si>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</si>
  <si>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</si>
  <si>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</si>
  <si>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</si>
  <si>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</si>
  <si>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</si>
  <si>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</si>
  <si>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</si>
  <si>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</si>
  <si>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</si>
  <si>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</si>
  <si>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</si>
  <si>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</si>
  <si>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</si>
  <si>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</si>
  <si>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</si>
  <si>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</si>
  <si>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</si>
  <si>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</si>
  <si>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</si>
  <si>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</si>
  <si>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</si>
  <si>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</si>
  <si>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</si>
  <si>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</si>
  <si>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</si>
  <si>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</si>
  <si>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</si>
  <si>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</si>
  <si>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</si>
  <si>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</si>
  <si>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</si>
  <si>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</si>
  <si>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</si>
  <si>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</si>
  <si>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</si>
  <si>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</si>
  <si>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</si>
  <si>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</si>
  <si>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</si>
  <si>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</si>
  <si>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</si>
  <si>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</si>
  <si>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</si>
  <si>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</si>
  <si>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</si>
  <si>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</si>
  <si>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</si>
  <si>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</si>
  <si>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</si>
  <si>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</si>
  <si>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</si>
  <si>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</si>
  <si>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</si>
  <si>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</si>
  <si>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</si>
  <si>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</si>
  <si>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</si>
  <si>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</si>
  <si>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</si>
  <si>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</si>
  <si>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</si>
  <si>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</si>
  <si>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</si>
  <si>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</si>
  <si>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</si>
  <si>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</si>
  <si>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</si>
  <si>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</si>
  <si>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</si>
  <si>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</si>
  <si>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</si>
  <si>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</si>
  <si>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</si>
  <si>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</si>
  <si>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</si>
  <si>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</si>
  <si>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</si>
  <si>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</si>
  <si>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</si>
  <si>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</si>
  <si>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</si>
  <si>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</si>
  <si>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</si>
  <si>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</si>
  <si>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</si>
  <si>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</si>
  <si>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</si>
  <si>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</si>
  <si>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</si>
  <si>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</si>
  <si>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</si>
  <si>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</si>
  <si>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</si>
  <si>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</si>
  <si>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</si>
  <si>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</si>
  <si>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</si>
  <si>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</si>
  <si>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</si>
  <si>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</si>
  <si>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</si>
  <si>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</si>
  <si>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</si>
  <si>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</si>
  <si>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</si>
  <si>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</si>
  <si>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</si>
  <si>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</si>
  <si>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</si>
  <si>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</si>
  <si>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</si>
  <si>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</si>
  <si>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</si>
  <si>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</si>
  <si>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</si>
  <si>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</si>
  <si>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</si>
  <si>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</si>
  <si>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</si>
  <si>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</si>
  <si>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</si>
  <si>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</si>
  <si>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</si>
  <si>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</si>
  <si>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</si>
  <si>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</si>
  <si>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</si>
  <si>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</si>
  <si>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</si>
  <si>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</si>
  <si>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</si>
  <si>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</si>
  <si>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</si>
  <si>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</si>
  <si>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</si>
  <si>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</si>
  <si>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</si>
  <si>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</si>
  <si>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</si>
  <si>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</si>
  <si>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</si>
  <si>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</si>
  <si>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</si>
  <si>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</si>
  <si>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</si>
  <si>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</si>
  <si>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</si>
  <si>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</si>
  <si>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</si>
  <si>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</si>
  <si>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</si>
  <si>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</si>
  <si>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</si>
  <si>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</si>
  <si>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</si>
  <si>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</si>
  <si>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</si>
  <si>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</si>
  <si>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</si>
  <si>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</si>
  <si>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</si>
  <si>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</si>
  <si>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</si>
  <si>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</si>
  <si>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</si>
  <si>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</si>
  <si>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</si>
  <si>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</si>
  <si>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</si>
  <si>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</si>
  <si>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</si>
  <si>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</si>
  <si>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</si>
  <si>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</si>
  <si>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</si>
  <si>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</si>
  <si>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</si>
  <si>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</si>
  <si>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</si>
  <si>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</si>
  <si>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</si>
  <si>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</si>
  <si>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</si>
  <si>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</si>
  <si>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</si>
  <si>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</si>
  <si>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</si>
  <si>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</si>
  <si>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</si>
  <si>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</si>
  <si>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</si>
  <si>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</si>
  <si>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</si>
  <si>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</si>
  <si>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</si>
  <si>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</si>
  <si>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</si>
  <si>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</si>
  <si>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</si>
  <si>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</si>
  <si>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</si>
  <si>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</si>
  <si>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</si>
  <si>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</si>
  <si>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</si>
  <si>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</si>
  <si>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</si>
  <si>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</si>
  <si>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</si>
  <si>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</si>
  <si>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</si>
  <si>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</si>
  <si>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</si>
  <si>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</si>
  <si>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</si>
  <si>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</si>
  <si>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</si>
  <si>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</si>
  <si>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</si>
  <si>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</si>
  <si>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</si>
  <si>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</si>
  <si>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</si>
  <si>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</si>
  <si>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</si>
  <si>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</si>
  <si>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</si>
  <si>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</si>
  <si>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</si>
  <si>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</si>
  <si>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</si>
  <si>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</si>
  <si>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</si>
  <si>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</si>
  <si>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</si>
  <si>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</si>
  <si>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</si>
  <si>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</si>
  <si>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</si>
  <si>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</si>
  <si>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</si>
  <si>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</si>
  <si>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</si>
  <si>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</si>
  <si>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</si>
  <si>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</si>
  <si>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</si>
  <si>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</si>
  <si>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</si>
  <si>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</si>
  <si>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</si>
  <si>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</si>
  <si>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</si>
  <si>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</si>
  <si>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</si>
  <si>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</si>
  <si>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</si>
  <si>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</si>
  <si>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</si>
  <si>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</si>
  <si>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</si>
  <si>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</si>
  <si>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</si>
  <si>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</si>
  <si>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</si>
  <si>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</si>
  <si>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</si>
  <si>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</si>
  <si>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</si>
  <si>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</si>
  <si>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</si>
  <si>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</si>
  <si>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</si>
  <si>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</si>
  <si>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</si>
  <si>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</si>
  <si>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</si>
  <si>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</si>
  <si>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</si>
  <si>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</si>
  <si>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</si>
  <si>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</si>
  <si>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</si>
  <si>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</si>
  <si>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</si>
  <si>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</si>
  <si>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</si>
  <si>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</si>
  <si>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</si>
  <si>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</si>
  <si>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</si>
  <si>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</si>
  <si>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</si>
  <si>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</si>
  <si>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</si>
  <si>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</si>
  <si>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</si>
  <si>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</si>
  <si>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</si>
  <si>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</si>
  <si>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</si>
  <si>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</si>
  <si>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</si>
  <si>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</si>
  <si>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</si>
  <si>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</si>
  <si>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</si>
  <si>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</si>
  <si>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</si>
  <si>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</si>
  <si>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</si>
  <si>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</si>
  <si>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</si>
  <si>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</si>
  <si>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</si>
  <si>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</si>
  <si>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</si>
  <si>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</si>
  <si>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</si>
  <si>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</si>
  <si>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</si>
  <si>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</si>
  <si>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</si>
  <si>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</si>
  <si>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</si>
  <si>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</si>
  <si>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</si>
  <si>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</si>
  <si>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</si>
  <si>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</si>
  <si>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</si>
  <si>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</si>
  <si>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</si>
  <si>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</si>
  <si>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</si>
  <si>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</si>
  <si>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</si>
  <si>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</si>
  <si>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</si>
  <si>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</si>
  <si>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</si>
  <si>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</si>
  <si>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</si>
  <si>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</si>
  <si>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</si>
  <si>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</si>
  <si>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</si>
  <si>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</si>
  <si>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</si>
  <si>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</si>
  <si>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</si>
  <si>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</si>
  <si>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</si>
  <si>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</si>
  <si>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</si>
  <si>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</si>
  <si>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</si>
  <si>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</si>
  <si>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</si>
  <si>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</si>
  <si>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</si>
  <si>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</si>
  <si>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</si>
  <si>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</si>
  <si>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</si>
  <si>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</si>
  <si>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</si>
  <si>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</si>
  <si>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</si>
  <si>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</si>
  <si>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</si>
  <si>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</si>
  <si>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</si>
  <si>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</si>
  <si>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</si>
  <si>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</si>
  <si>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</si>
  <si>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</si>
  <si>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</si>
  <si>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</si>
  <si>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</si>
  <si>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</si>
  <si>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</si>
  <si>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</si>
  <si>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</si>
  <si>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</si>
  <si>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</si>
  <si>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</si>
  <si>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</si>
  <si>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</si>
  <si>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</si>
  <si>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</si>
  <si>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</si>
  <si>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</si>
  <si>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</si>
  <si>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</si>
  <si>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</si>
  <si>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</si>
  <si>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</si>
  <si>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</si>
  <si>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</si>
  <si>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</si>
  <si>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</si>
  <si>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</si>
  <si>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</si>
  <si>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</si>
  <si>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</si>
  <si>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</si>
  <si>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</si>
  <si>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</si>
  <si>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</si>
  <si>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</si>
  <si>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</si>
  <si>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</si>
  <si>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</si>
  <si>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</si>
  <si>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</si>
  <si>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</si>
  <si>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</si>
  <si>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</si>
  <si>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</si>
  <si>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</si>
  <si>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</si>
  <si>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</si>
  <si>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</si>
  <si>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</si>
  <si>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</si>
  <si>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</si>
  <si>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</si>
  <si>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</si>
  <si>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</si>
  <si>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</si>
  <si>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</si>
  <si>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</si>
  <si>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</si>
  <si>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</si>
  <si>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</si>
  <si>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</si>
  <si>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</si>
  <si>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</si>
  <si>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</si>
  <si>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</si>
  <si>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</si>
  <si>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</si>
  <si>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</si>
  <si>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</si>
  <si>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</si>
  <si>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</si>
  <si>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</si>
  <si>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</si>
  <si>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</si>
  <si>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</si>
  <si>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</si>
  <si>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</si>
  <si>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</si>
  <si>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</si>
  <si>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</si>
  <si>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</si>
  <si>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</si>
  <si>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</si>
  <si>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</si>
  <si>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</si>
  <si>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</si>
  <si>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</si>
  <si>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</si>
  <si>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</si>
  <si>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</si>
  <si>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</si>
  <si>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</si>
  <si>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</si>
  <si>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</si>
  <si>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</si>
  <si>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</si>
  <si>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</si>
  <si>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</si>
  <si>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</si>
  <si>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</si>
  <si>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</si>
  <si>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</si>
  <si>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</si>
  <si>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</si>
  <si>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</si>
  <si>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</si>
  <si>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</si>
  <si>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</si>
  <si>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</si>
  <si>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</si>
  <si>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</si>
  <si>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</si>
  <si>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</si>
  <si>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</si>
  <si>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</si>
  <si>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</si>
  <si>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</si>
  <si>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</si>
  <si>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</si>
  <si>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</si>
  <si>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</si>
  <si>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</si>
  <si>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</si>
  <si>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</si>
  <si>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</si>
  <si>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</si>
  <si>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</si>
  <si>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</si>
  <si>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</si>
  <si>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</si>
  <si>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</si>
  <si>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</si>
  <si>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</si>
  <si>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</si>
  <si>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</si>
  <si>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</si>
  <si>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</si>
  <si>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</si>
  <si>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</si>
  <si>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</si>
  <si>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</si>
  <si>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</si>
  <si>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</si>
  <si>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</si>
  <si>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</si>
  <si>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</si>
  <si>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</si>
  <si>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</si>
  <si>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</si>
  <si>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</si>
  <si>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</si>
  <si>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</si>
  <si>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</si>
  <si>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</si>
  <si>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</si>
  <si>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</si>
  <si>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</si>
  <si>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</si>
  <si>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</si>
  <si>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</si>
  <si>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</si>
  <si>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</si>
  <si>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</si>
  <si>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</si>
  <si>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</si>
  <si>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</si>
  <si>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</si>
  <si>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</si>
  <si>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</si>
  <si>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</si>
  <si>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</si>
  <si>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</si>
  <si>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</si>
  <si>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</si>
  <si>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</si>
  <si>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</si>
  <si>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</si>
  <si>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</si>
  <si>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</si>
  <si>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</si>
  <si>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</si>
  <si>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</si>
  <si>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</si>
  <si>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</si>
  <si>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</si>
  <si>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</si>
  <si>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</si>
  <si>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</si>
  <si>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</si>
  <si>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</si>
  <si>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</si>
  <si>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</si>
  <si>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</si>
  <si>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</si>
  <si>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</si>
  <si>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</si>
  <si>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</si>
  <si>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</si>
  <si>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</si>
  <si>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</si>
  <si>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</si>
  <si>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</si>
  <si>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</si>
  <si>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</si>
  <si>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</si>
  <si>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</si>
  <si>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</si>
  <si>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</si>
  <si>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</si>
  <si>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</si>
  <si>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</si>
  <si>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</si>
  <si>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</si>
  <si>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</si>
  <si>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</si>
  <si>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</si>
  <si>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</si>
  <si>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</si>
  <si>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</si>
  <si>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</si>
  <si>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</si>
  <si>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</si>
  <si>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</si>
  <si>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</si>
  <si>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</si>
  <si>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</si>
  <si>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</si>
  <si>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</si>
  <si>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</si>
  <si>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</si>
  <si>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</si>
  <si>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</si>
  <si>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</si>
  <si>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</si>
  <si>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</si>
  <si>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</si>
  <si>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</si>
  <si>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</si>
  <si>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</si>
  <si>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</si>
  <si>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</si>
  <si>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</si>
  <si>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</si>
  <si>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</si>
  <si>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</si>
  <si>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</si>
  <si>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</si>
  <si>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</si>
  <si>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</si>
  <si>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</si>
  <si>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</si>
  <si>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</si>
  <si>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</si>
  <si>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</si>
  <si>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</si>
  <si>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</si>
  <si>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</si>
  <si>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</si>
  <si>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</si>
  <si>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</si>
  <si>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</si>
  <si>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</si>
  <si>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</si>
  <si>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</si>
  <si>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</si>
  <si>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</si>
  <si>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</si>
  <si>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</si>
  <si>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</si>
  <si>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</si>
  <si>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</si>
  <si>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</si>
  <si>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</si>
  <si>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</si>
  <si>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</si>
  <si>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</si>
  <si>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</si>
  <si>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</si>
  <si>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</si>
  <si>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</si>
  <si>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</si>
  <si>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</si>
  <si>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</si>
  <si>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</si>
  <si>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</si>
  <si>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</si>
  <si>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</si>
  <si>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</si>
  <si>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</si>
  <si>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</si>
  <si>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</si>
  <si>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</si>
  <si>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</si>
  <si>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</si>
  <si>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</si>
  <si>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</si>
  <si>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</si>
  <si>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</si>
  <si>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</si>
  <si>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</si>
  <si>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</si>
  <si>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</si>
  <si>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</si>
  <si>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</si>
  <si>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</si>
  <si>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</si>
  <si>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</si>
  <si>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</si>
  <si>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</si>
  <si>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</si>
  <si>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</si>
  <si>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</si>
  <si>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</si>
  <si>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</si>
  <si>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</si>
  <si>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</si>
  <si>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</si>
  <si>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</si>
  <si>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</si>
  <si>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</si>
  <si>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</si>
  <si>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</si>
  <si>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</si>
  <si>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</si>
  <si>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</si>
  <si>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</si>
  <si>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</si>
  <si>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</si>
  <si>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</si>
  <si>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</si>
  <si>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</si>
  <si>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</si>
  <si>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</si>
  <si>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</si>
  <si>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</si>
  <si>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</si>
  <si>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</si>
  <si>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</si>
  <si>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</si>
  <si>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</si>
  <si>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</si>
  <si>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</si>
  <si>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</si>
  <si>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</si>
  <si>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</si>
  <si>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</si>
  <si>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</si>
  <si>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</si>
  <si>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</si>
  <si>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</si>
  <si>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</si>
  <si>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</si>
  <si>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</si>
  <si>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</si>
  <si>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</si>
  <si>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</si>
  <si>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</si>
  <si>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</si>
  <si>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</si>
  <si>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</si>
  <si>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</si>
  <si>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</si>
  <si>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</si>
  <si>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</si>
  <si>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</si>
  <si>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</si>
  <si>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</si>
  <si>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</si>
  <si>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</si>
  <si>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</si>
  <si>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</si>
  <si>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</si>
  <si>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</si>
  <si>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</si>
  <si>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</si>
  <si>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</si>
  <si>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</si>
  <si>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</si>
  <si>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</si>
  <si>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</si>
  <si>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</si>
  <si>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</si>
  <si>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</si>
  <si>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</si>
  <si>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</si>
  <si>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</si>
  <si>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</si>
  <si>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</si>
  <si>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</si>
  <si>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</si>
  <si>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</si>
  <si>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</si>
  <si>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</si>
  <si>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</si>
  <si>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</si>
  <si>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</si>
  <si>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</si>
  <si>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</si>
  <si>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</si>
  <si>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</si>
  <si>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</si>
  <si>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</si>
  <si>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</si>
  <si>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</si>
  <si>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</si>
  <si>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</si>
  <si>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</si>
  <si>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</si>
  <si>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</si>
  <si>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</si>
  <si>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</si>
  <si>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</si>
  <si>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</si>
  <si>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</si>
  <si>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</si>
  <si>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</si>
  <si>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</si>
  <si>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</si>
  <si>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</si>
  <si>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</si>
  <si>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</si>
  <si>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</si>
  <si>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</si>
  <si>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</si>
  <si>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</si>
  <si>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</si>
  <si>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</si>
  <si>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</si>
  <si>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</si>
  <si>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</si>
  <si>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</si>
  <si>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</si>
  <si>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</si>
  <si>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</si>
  <si>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</si>
  <si>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</si>
  <si>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</si>
  <si>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</si>
  <si>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</si>
  <si>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</si>
  <si>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</si>
  <si>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</si>
  <si>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</si>
  <si>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</si>
  <si>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</si>
  <si>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</si>
  <si>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</si>
  <si>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</si>
  <si>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</si>
  <si>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</si>
  <si>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</si>
  <si>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</si>
  <si>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</si>
  <si>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</si>
  <si>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</si>
  <si>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</si>
  <si>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</si>
  <si>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</si>
  <si>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</si>
  <si>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</si>
  <si>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</si>
  <si>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</si>
  <si>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</si>
  <si>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</si>
  <si>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</si>
  <si>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</si>
  <si>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</si>
  <si>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</si>
  <si>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</si>
  <si>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</si>
  <si>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</si>
  <si>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</si>
  <si>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</si>
  <si>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</si>
  <si>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</si>
  <si>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</si>
  <si>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</si>
  <si>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</si>
  <si>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</si>
  <si>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</si>
  <si>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</si>
  <si>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</si>
  <si>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</si>
  <si>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</si>
  <si>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</si>
  <si>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</si>
  <si>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</si>
  <si>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</si>
  <si>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</si>
  <si>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</si>
  <si>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</si>
  <si>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</si>
  <si>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</si>
  <si>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</si>
  <si>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</si>
  <si>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</si>
  <si>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</si>
  <si>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</si>
  <si>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</si>
  <si>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</si>
  <si>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</si>
  <si>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</si>
  <si>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</si>
  <si>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</si>
  <si>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</si>
  <si>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</si>
  <si>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</si>
  <si>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</si>
  <si>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</si>
  <si>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</si>
  <si>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</si>
  <si>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</si>
  <si>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</si>
  <si>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</si>
  <si>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</si>
  <si>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</si>
  <si>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</si>
  <si>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</si>
  <si>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</si>
  <si>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</si>
  <si>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</si>
  <si>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</si>
  <si>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</si>
  <si>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</si>
  <si>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</si>
  <si>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</si>
  <si>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</si>
  <si>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</si>
  <si>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</si>
  <si>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</si>
  <si>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</si>
  <si>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</si>
  <si>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</si>
  <si>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</si>
  <si>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</si>
  <si>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</si>
  <si>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</si>
  <si>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</si>
  <si>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</si>
  <si>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</si>
  <si>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</si>
  <si>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</si>
  <si>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</si>
  <si>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</si>
  <si>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</si>
  <si>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</si>
  <si>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</si>
  <si>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</si>
  <si>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</si>
  <si>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</si>
  <si>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</si>
  <si>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</si>
  <si>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</si>
  <si>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</si>
  <si>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</si>
  <si>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</si>
  <si>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</si>
  <si>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</si>
  <si>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</si>
  <si>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</si>
  <si>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</si>
  <si>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</si>
  <si>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</si>
  <si>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</si>
  <si>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</si>
  <si>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</si>
  <si>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</si>
  <si>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</si>
  <si>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</si>
  <si>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</si>
  <si>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</si>
  <si>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</si>
  <si>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</si>
  <si>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</si>
  <si>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</si>
  <si>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</si>
  <si>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</si>
  <si>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</si>
  <si>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</si>
  <si>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</si>
  <si>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</si>
  <si>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</si>
  <si>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</si>
  <si>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</si>
  <si>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</si>
  <si>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</si>
  <si>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</si>
  <si>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</si>
  <si>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</si>
  <si>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</si>
  <si>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</si>
  <si>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</si>
  <si>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</si>
  <si>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</si>
  <si>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</si>
  <si>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</si>
  <si>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</si>
  <si>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</si>
  <si>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</si>
  <si>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</si>
  <si>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</si>
  <si>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</si>
  <si>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</si>
  <si>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</si>
  <si>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</si>
  <si>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</si>
  <si>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</si>
  <si>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</si>
  <si>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</si>
  <si>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</si>
  <si>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</si>
  <si>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</si>
  <si>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</si>
  <si>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</si>
  <si>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</si>
  <si>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</si>
  <si>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</si>
  <si>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</si>
  <si>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</si>
  <si>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</si>
  <si>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</si>
  <si>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</si>
  <si>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</si>
  <si>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</si>
  <si>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</si>
  <si>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</si>
  <si>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</si>
  <si>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</si>
  <si>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</si>
  <si>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</si>
  <si>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</si>
  <si>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</si>
  <si>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</si>
  <si>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</si>
  <si>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</si>
  <si>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</si>
  <si>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</si>
  <si>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</si>
  <si>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</si>
  <si>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</si>
  <si>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</si>
  <si>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</si>
  <si>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</si>
  <si>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</si>
  <si>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</si>
  <si>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</si>
  <si>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</si>
  <si>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</si>
  <si>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</si>
  <si>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</si>
  <si>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</si>
  <si>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</si>
  <si>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</si>
  <si>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</si>
  <si>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</si>
  <si>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</si>
  <si>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</si>
  <si>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</si>
  <si>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</si>
  <si>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</si>
  <si>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</si>
  <si>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</si>
  <si>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</si>
  <si>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</si>
  <si>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</si>
  <si>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</si>
  <si>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</si>
  <si>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</si>
  <si>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</si>
  <si>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</si>
  <si>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</si>
  <si>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</si>
  <si>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</si>
  <si>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</si>
  <si>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</si>
  <si>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</si>
  <si>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</si>
  <si>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</si>
  <si>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</si>
  <si>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</si>
  <si>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</si>
  <si>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</si>
  <si>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</si>
  <si>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</si>
  <si>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</si>
  <si>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</si>
  <si>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</si>
  <si>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</si>
  <si>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</si>
  <si>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</si>
  <si>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</si>
  <si>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</si>
  <si>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</si>
  <si>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</si>
  <si>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</si>
  <si>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</si>
  <si>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</si>
  <si>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</si>
  <si>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</si>
  <si>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</si>
  <si>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</si>
  <si>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</si>
  <si>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</si>
  <si>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</si>
  <si>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</si>
  <si>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</si>
  <si>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</si>
  <si>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</si>
  <si>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</si>
  <si>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</si>
  <si>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</si>
  <si>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</si>
  <si>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</si>
  <si>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</si>
  <si>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</si>
  <si>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</si>
  <si>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</si>
  <si>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</si>
  <si>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</si>
  <si>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</si>
  <si>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</si>
  <si>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</si>
  <si>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</si>
  <si>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</si>
  <si>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</si>
  <si>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</si>
  <si>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</si>
  <si>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</si>
  <si>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</si>
  <si>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</si>
  <si>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</si>
  <si>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</si>
  <si>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</si>
  <si>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</si>
  <si>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</si>
  <si>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</si>
  <si>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</si>
  <si>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</si>
  <si>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</si>
  <si>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</si>
  <si>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</si>
  <si>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</si>
  <si>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</si>
  <si>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</si>
  <si>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</si>
  <si>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</si>
  <si>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</si>
  <si>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</si>
  <si>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</si>
  <si>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</si>
  <si>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</si>
  <si>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</si>
  <si>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</si>
  <si>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</si>
  <si>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</si>
  <si>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</si>
  <si>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</si>
  <si>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</si>
  <si>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</si>
  <si>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</si>
  <si>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</si>
  <si>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</si>
  <si>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</si>
  <si>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</si>
  <si>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</si>
  <si>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</si>
  <si>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</si>
  <si>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</si>
  <si>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</si>
  <si>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</si>
  <si>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</si>
  <si>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</si>
  <si>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</si>
  <si>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</si>
  <si>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</si>
  <si>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</si>
  <si>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</si>
  <si>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</si>
  <si>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</si>
  <si>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</si>
  <si>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</si>
  <si>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</si>
  <si>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</si>
  <si>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</si>
  <si>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</si>
  <si>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</si>
  <si>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</si>
  <si>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</si>
  <si>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</si>
  <si>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</si>
  <si>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</si>
  <si>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</si>
  <si>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</si>
  <si>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</si>
  <si>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</si>
  <si>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</si>
  <si>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</si>
  <si>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</si>
  <si>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</si>
  <si>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</si>
  <si>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</si>
  <si>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</si>
  <si>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</si>
  <si>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</si>
  <si>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</si>
  <si>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</si>
  <si>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</si>
  <si>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</si>
  <si>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</si>
  <si>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</si>
  <si>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</si>
  <si>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</si>
  <si>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</si>
  <si>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</si>
  <si>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</si>
  <si>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</si>
  <si>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</si>
  <si>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</si>
  <si>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</si>
  <si>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</si>
  <si>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</si>
  <si>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</si>
  <si>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</si>
  <si>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</si>
  <si>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</si>
  <si>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</si>
  <si>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</si>
  <si>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</si>
  <si>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</si>
  <si>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</si>
  <si>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</si>
  <si>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</si>
  <si>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</si>
  <si>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</si>
  <si>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</si>
  <si>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</si>
  <si>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</si>
  <si>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</si>
  <si>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</si>
  <si>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</si>
  <si>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</si>
  <si>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</si>
  <si>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</si>
  <si>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</si>
  <si>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</si>
  <si>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</si>
  <si>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</si>
  <si>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</si>
  <si>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</si>
  <si>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</si>
  <si>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</si>
  <si>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</si>
  <si>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</si>
  <si>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</si>
  <si>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</si>
  <si>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</si>
  <si>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</si>
  <si>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</si>
  <si>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</si>
  <si>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</si>
  <si>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</si>
  <si>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</si>
  <si>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</si>
  <si>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</si>
  <si>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</si>
  <si>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</si>
  <si>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</si>
  <si>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</si>
  <si>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</si>
  <si>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</si>
  <si>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</si>
  <si>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</si>
  <si>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</si>
  <si>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</si>
  <si>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</si>
  <si>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</si>
  <si>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</si>
  <si>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</si>
  <si>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</si>
  <si>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</si>
  <si>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</si>
  <si>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</si>
  <si>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</si>
  <si>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</si>
  <si>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</si>
  <si>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</si>
  <si>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</si>
  <si>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</si>
  <si>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</si>
  <si>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</si>
  <si>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</si>
  <si>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</si>
  <si>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</si>
  <si>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</si>
  <si>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</si>
  <si>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</si>
  <si>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</si>
  <si>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</si>
  <si>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</si>
  <si>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</si>
  <si>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</si>
  <si>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</si>
  <si>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</si>
  <si>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</si>
  <si>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</si>
  <si>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</si>
  <si>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</si>
  <si>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</si>
  <si>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</si>
  <si>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</si>
  <si>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</si>
  <si>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</si>
  <si>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</si>
  <si>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</si>
  <si>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</si>
  <si>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</si>
  <si>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</si>
  <si>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</si>
  <si>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</si>
  <si>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</si>
  <si>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</si>
  <si>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</si>
  <si>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</si>
  <si>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</si>
  <si>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</si>
  <si>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</si>
  <si>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</si>
  <si>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</si>
  <si>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</si>
  <si>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</si>
  <si>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</si>
  <si>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</si>
  <si>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</si>
  <si>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</si>
  <si>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</si>
  <si>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</si>
  <si>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</si>
  <si>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</si>
  <si>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</si>
  <si>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</si>
  <si>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</si>
  <si>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</si>
  <si>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</si>
  <si>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</si>
  <si>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</si>
  <si>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</si>
  <si>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</si>
  <si>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</si>
  <si>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</si>
  <si>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</si>
  <si>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</si>
  <si>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</si>
  <si>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</si>
  <si>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</si>
  <si>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</si>
  <si>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</si>
  <si>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</si>
  <si>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</si>
  <si>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</si>
  <si>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</si>
  <si>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</si>
  <si>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</si>
  <si>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</si>
  <si>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</si>
  <si>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</si>
  <si>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</si>
  <si>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</si>
  <si>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</si>
  <si>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</si>
  <si>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</si>
  <si>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</si>
  <si>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</si>
  <si>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</si>
  <si>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</si>
  <si>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</si>
  <si>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</si>
  <si>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</si>
  <si>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</si>
  <si>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</si>
  <si>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</si>
  <si>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</si>
  <si>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</si>
  <si>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</si>
  <si>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</si>
  <si>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</si>
  <si>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</si>
  <si>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</si>
  <si>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</si>
  <si>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</si>
  <si>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</si>
  <si>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</si>
  <si>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</si>
  <si>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</si>
  <si>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</si>
  <si>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</si>
  <si>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</si>
  <si>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</si>
  <si>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</si>
  <si>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</si>
  <si>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</si>
  <si>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</si>
  <si>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</si>
  <si>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</si>
  <si>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</si>
  <si>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</si>
  <si>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</si>
  <si>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</si>
  <si>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</si>
  <si>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</si>
  <si>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</si>
  <si>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</si>
  <si>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</si>
  <si>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</si>
  <si>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</si>
  <si>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</si>
  <si>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</si>
  <si>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</si>
  <si>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</si>
  <si>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</si>
  <si>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</si>
  <si>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</si>
  <si>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</si>
  <si>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</si>
  <si>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</si>
  <si>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</si>
  <si>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</si>
  <si>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</si>
  <si>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</si>
  <si>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</si>
  <si>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</si>
  <si>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</si>
  <si>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</si>
  <si>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</si>
  <si>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</si>
  <si>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</si>
  <si>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</si>
  <si>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</si>
  <si>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</si>
  <si>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</si>
  <si>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</si>
  <si>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</si>
  <si>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</si>
  <si>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</si>
  <si>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</si>
  <si>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</si>
  <si>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</si>
  <si>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</si>
  <si>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</si>
  <si>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</si>
  <si>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</si>
  <si>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</si>
  <si>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</si>
  <si>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</si>
  <si>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</si>
  <si>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</si>
  <si>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</si>
  <si>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</si>
  <si>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</si>
  <si>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</si>
  <si>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</si>
  <si>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</si>
  <si>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</si>
  <si>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</si>
  <si>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</si>
  <si>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</si>
  <si>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</si>
  <si>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</si>
  <si>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</si>
  <si>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</si>
  <si>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</si>
  <si>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</si>
  <si>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</si>
  <si>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</si>
  <si>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</si>
  <si>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</si>
  <si>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</si>
  <si>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</si>
  <si>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</si>
  <si>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</si>
  <si>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</si>
  <si>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</si>
  <si>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</si>
  <si>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</si>
  <si>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</si>
  <si>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</si>
  <si>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</si>
  <si>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</si>
  <si>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</si>
  <si>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</si>
  <si>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</si>
  <si>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</si>
  <si>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</si>
  <si>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</si>
  <si>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</si>
  <si>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</si>
  <si>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</si>
  <si>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</si>
  <si>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</si>
  <si>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</si>
  <si>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</si>
  <si>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</si>
  <si>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</si>
  <si>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</si>
  <si>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</si>
  <si>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</si>
  <si>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</si>
  <si>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</si>
  <si>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</si>
  <si>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</si>
  <si>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</si>
  <si>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</si>
  <si>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</si>
  <si>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</si>
  <si>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</si>
  <si>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</si>
  <si>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</si>
  <si>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</si>
  <si>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</si>
  <si>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</si>
  <si>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</si>
  <si>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</si>
  <si>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</si>
  <si>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</si>
  <si>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</si>
  <si>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</si>
  <si>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</si>
  <si>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</si>
  <si>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</si>
  <si>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</si>
  <si>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</si>
  <si>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</si>
  <si>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</si>
  <si>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</si>
  <si>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</si>
  <si>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</si>
  <si>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</si>
  <si>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</si>
  <si>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</si>
  <si>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</si>
  <si>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</si>
  <si>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</si>
  <si>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</si>
  <si>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</si>
  <si>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</si>
  <si>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</si>
  <si>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</si>
  <si>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</si>
  <si>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</si>
  <si>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</si>
  <si>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</si>
  <si>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</si>
  <si>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</si>
  <si>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</si>
  <si>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</si>
  <si>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</si>
  <si>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</si>
  <si>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</si>
  <si>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</si>
  <si>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</si>
  <si>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</si>
  <si>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</si>
  <si>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</si>
  <si>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</si>
  <si>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</si>
  <si>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</si>
  <si>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</si>
  <si>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</si>
  <si>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</si>
  <si>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</si>
  <si>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</si>
  <si>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</si>
  <si>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</si>
  <si>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</si>
  <si>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</si>
  <si>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</si>
  <si>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</si>
  <si>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</si>
  <si>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</si>
  <si>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</si>
  <si>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</si>
  <si>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</si>
  <si>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</si>
  <si>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</si>
  <si>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</si>
  <si>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</si>
  <si>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</si>
  <si>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</si>
  <si>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</si>
  <si>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</si>
  <si>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</si>
  <si>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</si>
  <si>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</si>
  <si>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</si>
  <si>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</si>
  <si>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</si>
  <si>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</si>
  <si>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</si>
  <si>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</si>
  <si>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</si>
  <si>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</si>
  <si>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</si>
  <si>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</si>
  <si>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</si>
  <si>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</si>
  <si>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</si>
  <si>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</si>
  <si>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</si>
  <si>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</si>
  <si>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</si>
  <si>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</si>
  <si>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</si>
  <si>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</si>
  <si>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</si>
  <si>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</si>
  <si>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</si>
  <si>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</si>
  <si>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</si>
  <si>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</si>
  <si>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</si>
  <si>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</si>
  <si>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</si>
  <si>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</si>
  <si>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</si>
  <si>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</si>
  <si>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</si>
  <si>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</si>
  <si>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</si>
  <si>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</si>
  <si>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</si>
  <si>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</si>
  <si>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</si>
  <si>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</si>
  <si>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</si>
  <si>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</si>
  <si>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</si>
  <si>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</si>
  <si>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</si>
  <si>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</si>
  <si>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</si>
  <si>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</si>
  <si>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</si>
  <si>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</si>
  <si>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</si>
  <si>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</si>
  <si>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</si>
  <si>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</si>
  <si>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</si>
  <si>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</si>
  <si>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</si>
  <si>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</si>
  <si>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</si>
  <si>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</si>
  <si>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</si>
  <si>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</si>
  <si>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</si>
  <si>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</si>
  <si>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</si>
  <si>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</si>
  <si>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</si>
  <si>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</si>
  <si>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</si>
  <si>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</si>
  <si>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</si>
  <si>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</si>
  <si>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</si>
  <si>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</si>
  <si>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</si>
  <si>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</si>
  <si>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</si>
  <si>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</si>
  <si>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</si>
  <si>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</si>
  <si>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</si>
  <si>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</si>
  <si>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</si>
  <si>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</si>
  <si>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</si>
  <si>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</si>
  <si>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</si>
  <si>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</si>
  <si>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</si>
  <si>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</si>
  <si>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</si>
  <si>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</si>
  <si>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</si>
  <si>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</si>
  <si>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</si>
  <si>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</si>
  <si>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</si>
  <si>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</si>
  <si>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</si>
  <si>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</si>
  <si>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</si>
  <si>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</si>
  <si>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</si>
  <si>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</si>
  <si>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</si>
  <si>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</si>
  <si>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</si>
  <si>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</si>
  <si>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</si>
  <si>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</si>
  <si>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</si>
  <si>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</si>
  <si>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</si>
  <si>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</si>
  <si>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</si>
  <si>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</si>
  <si>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</si>
  <si>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</si>
  <si>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</si>
  <si>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</si>
  <si>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</si>
  <si>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</si>
  <si>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</si>
  <si>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</si>
  <si>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</si>
  <si>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</si>
  <si>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</si>
  <si>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</si>
  <si>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</si>
  <si>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</si>
  <si>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</si>
  <si>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</si>
  <si>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</si>
  <si>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</si>
  <si>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</si>
  <si>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</si>
  <si>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</si>
  <si>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</si>
  <si>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</si>
  <si>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</si>
  <si>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</si>
  <si>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</si>
  <si>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</si>
  <si>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</si>
  <si>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</si>
  <si>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</si>
  <si>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</si>
  <si>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</si>
  <si>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</si>
  <si>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</si>
  <si>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</si>
  <si>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</si>
  <si>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</si>
  <si>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</si>
  <si>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</si>
  <si>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</si>
  <si>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</si>
  <si>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</si>
  <si>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</si>
  <si>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</si>
  <si>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</si>
  <si>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</si>
  <si>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</si>
  <si>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</si>
  <si>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</si>
  <si>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</si>
  <si>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</si>
  <si>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</si>
  <si>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</si>
  <si>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</si>
  <si>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</si>
  <si>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</si>
  <si>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</si>
  <si>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</si>
  <si>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</si>
  <si>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</si>
  <si>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</si>
  <si>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</si>
  <si>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</si>
  <si>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</si>
  <si>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</si>
  <si>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</si>
  <si>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</si>
  <si>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</si>
  <si>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</si>
  <si>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</si>
  <si>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</si>
  <si>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</si>
  <si>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</si>
  <si>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</si>
  <si>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</si>
  <si>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</si>
  <si>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</si>
  <si>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</si>
  <si>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</si>
  <si>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</si>
  <si>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</si>
  <si>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</si>
  <si>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</si>
  <si>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</si>
  <si>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</si>
  <si>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</si>
  <si>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</si>
  <si>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</si>
  <si>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</si>
  <si>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</si>
  <si>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</si>
  <si>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</si>
  <si>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</si>
  <si>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</si>
  <si>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</si>
  <si>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</si>
  <si>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</si>
  <si>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</si>
  <si>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</si>
  <si>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</si>
  <si>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</si>
  <si>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</si>
  <si>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</si>
  <si>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</si>
  <si>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</si>
  <si>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</si>
  <si>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</si>
  <si>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</si>
  <si>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</si>
  <si>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</si>
  <si>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</si>
  <si>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</si>
  <si>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</si>
  <si>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</si>
  <si>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</si>
  <si>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</si>
  <si>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</si>
  <si>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</si>
  <si>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</si>
  <si>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</si>
  <si>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</si>
  <si>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</si>
  <si>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</si>
  <si>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</si>
  <si>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</si>
  <si>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</si>
  <si>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</si>
  <si>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</si>
  <si>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</si>
  <si>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</si>
  <si>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</si>
  <si>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</si>
  <si>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</si>
  <si>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</si>
  <si>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</si>
  <si>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</si>
  <si>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</si>
  <si>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</si>
  <si>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</si>
  <si>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</si>
  <si>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</si>
  <si>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</si>
  <si>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</si>
  <si>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</si>
  <si>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</si>
  <si>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</si>
  <si>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</si>
  <si>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</si>
  <si>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</si>
  <si>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</si>
  <si>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</si>
  <si>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</si>
  <si>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</si>
  <si>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</si>
  <si>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</si>
  <si>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</si>
  <si>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</si>
  <si>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</si>
  <si>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</si>
  <si>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</si>
  <si>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</si>
  <si>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</si>
  <si>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</si>
  <si>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</si>
  <si>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</si>
  <si>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</si>
  <si>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</si>
  <si>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</si>
  <si>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</si>
  <si>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</si>
  <si>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</si>
  <si>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</si>
  <si>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</si>
  <si>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</si>
  <si>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</si>
  <si>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</si>
  <si>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</si>
  <si>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</si>
  <si>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</si>
  <si>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</si>
  <si>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</si>
  <si>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</si>
  <si>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</si>
  <si>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</si>
  <si>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</si>
  <si>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</si>
  <si>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</si>
  <si>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</si>
  <si>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</si>
  <si>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</si>
  <si>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</si>
  <si>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</si>
  <si>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</si>
  <si>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</si>
  <si>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</si>
  <si>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</si>
  <si>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</si>
  <si>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</si>
  <si>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</si>
  <si>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</si>
  <si>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</si>
  <si>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</si>
  <si>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</si>
  <si>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</si>
  <si>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</si>
  <si>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</si>
  <si>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</si>
  <si>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</si>
  <si>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</si>
  <si>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</si>
  <si>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</si>
  <si>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</si>
  <si>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</si>
  <si>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</si>
  <si>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</si>
  <si>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</si>
  <si>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</si>
  <si>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</si>
  <si>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</si>
  <si>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</si>
  <si>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</si>
  <si>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</si>
  <si>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</si>
  <si>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</si>
  <si>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</si>
  <si>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</si>
  <si>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</si>
  <si>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</si>
  <si>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</si>
  <si>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</si>
  <si>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</si>
  <si>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</si>
  <si>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</si>
  <si>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</si>
  <si>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</si>
  <si>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</si>
  <si>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</si>
  <si>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</si>
  <si>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</si>
  <si>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</si>
  <si>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</si>
  <si>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</si>
  <si>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</si>
  <si>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</si>
  <si>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</si>
  <si>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</si>
  <si>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</si>
  <si>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</si>
  <si>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</si>
  <si>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</si>
  <si>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</si>
  <si>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</si>
  <si>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</si>
  <si>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</si>
  <si>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</si>
  <si>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</si>
  <si>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</si>
  <si>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</si>
  <si>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</si>
  <si>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</si>
  <si>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</si>
  <si>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</si>
  <si>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</si>
  <si>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</si>
  <si>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</si>
  <si>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</si>
  <si>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</si>
  <si>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</si>
  <si>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</si>
  <si>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</si>
  <si>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</si>
  <si>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</si>
  <si>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</si>
  <si>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</si>
  <si>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</si>
  <si>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</si>
  <si>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</si>
  <si>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</si>
  <si>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</si>
  <si>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</si>
  <si>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</si>
  <si>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</si>
  <si>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</si>
  <si>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</si>
  <si>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</si>
  <si>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</si>
  <si>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</si>
  <si>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</si>
  <si>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</si>
  <si>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</si>
  <si>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</si>
  <si>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</si>
  <si>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</si>
  <si>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</si>
  <si>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</si>
  <si>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</si>
  <si>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</si>
  <si>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</si>
  <si>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</si>
  <si>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</si>
  <si>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</si>
  <si>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</si>
  <si>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</si>
  <si>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</si>
  <si>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</si>
  <si>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</si>
  <si>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</si>
  <si>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</si>
  <si>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</si>
  <si>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</si>
  <si>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</si>
  <si>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</si>
  <si>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</si>
  <si>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</si>
  <si>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</si>
  <si>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</si>
  <si>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</si>
  <si>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</si>
  <si>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</si>
  <si>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</si>
  <si>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</si>
  <si>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</si>
  <si>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</si>
  <si>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</si>
  <si>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</si>
  <si>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</si>
  <si>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</si>
  <si>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</si>
  <si>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</si>
  <si>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</si>
  <si>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</si>
  <si>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</si>
  <si>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</si>
  <si>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</si>
  <si>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</si>
  <si>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</si>
  <si>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</si>
  <si>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</si>
  <si>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</si>
  <si>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</si>
  <si>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</si>
  <si>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</si>
  <si>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</si>
  <si>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</si>
  <si>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</si>
  <si>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</si>
  <si>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</si>
  <si>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</si>
  <si>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</si>
  <si>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</si>
  <si>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</si>
  <si>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</si>
  <si>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</si>
  <si>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</si>
  <si>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</si>
  <si>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</si>
  <si>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</si>
  <si>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</si>
  <si>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</si>
  <si>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</si>
  <si>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</si>
  <si>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</si>
  <si>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</si>
  <si>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</si>
  <si>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</si>
  <si>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</si>
  <si>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</si>
  <si>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</si>
  <si>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</si>
  <si>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</si>
  <si>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</si>
  <si>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</si>
  <si>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</si>
  <si>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</si>
  <si>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</si>
  <si>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</si>
  <si>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</si>
  <si>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</si>
  <si>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</si>
  <si>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</si>
  <si>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</si>
  <si>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</si>
  <si>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</si>
  <si>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</si>
  <si>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</si>
  <si>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</si>
  <si>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</si>
  <si>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</si>
  <si>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</si>
  <si>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</si>
  <si>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</si>
  <si>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</si>
  <si>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</si>
  <si>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</si>
  <si>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</si>
  <si>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</si>
  <si>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</si>
  <si>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</si>
  <si>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</si>
  <si>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</si>
  <si>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</si>
  <si>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</si>
  <si>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</si>
  <si>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</si>
  <si>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</si>
  <si>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</si>
  <si>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</si>
  <si>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</si>
  <si>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</si>
  <si>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</si>
  <si>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</si>
  <si>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</si>
  <si>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</si>
  <si>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</si>
  <si>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</si>
  <si>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</si>
  <si>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</si>
  <si>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</si>
  <si>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</si>
  <si>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</si>
  <si>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</si>
  <si>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</si>
  <si>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</si>
  <si>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</si>
  <si>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</si>
  <si>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</si>
  <si>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</si>
  <si>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</si>
  <si>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</si>
  <si>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</si>
  <si>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</si>
  <si>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</si>
  <si>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</si>
  <si>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</si>
  <si>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</si>
  <si>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</si>
  <si>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</si>
  <si>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</si>
  <si>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</si>
  <si>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</si>
  <si>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</si>
  <si>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</si>
  <si>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</si>
  <si>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</si>
  <si>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</si>
  <si>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</si>
  <si>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</si>
  <si>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</si>
  <si>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</si>
  <si>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</si>
  <si>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</si>
  <si>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</si>
  <si>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</si>
  <si>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</si>
  <si>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</si>
  <si>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</si>
  <si>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</si>
  <si>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</si>
  <si>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</si>
  <si>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</si>
  <si>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</si>
  <si>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</si>
  <si>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</si>
  <si>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</si>
  <si>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</si>
  <si>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</si>
  <si>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</si>
  <si>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</si>
  <si>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</si>
  <si>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</si>
  <si>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</si>
  <si>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</si>
  <si>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</si>
  <si>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</si>
  <si>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</si>
  <si>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</si>
  <si>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</si>
  <si>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</si>
  <si>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</si>
  <si>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</si>
  <si>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</si>
  <si>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</si>
  <si>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</si>
  <si>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</si>
  <si>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</si>
  <si>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</si>
  <si>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</si>
  <si>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</si>
  <si>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</si>
  <si>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</si>
  <si>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</si>
  <si>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</si>
  <si>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</si>
  <si>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</si>
  <si>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</si>
  <si>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</si>
  <si>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</si>
  <si>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</si>
  <si>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</si>
  <si>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</si>
  <si>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</si>
  <si>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</si>
  <si>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</si>
  <si>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</si>
  <si>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</si>
  <si>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</si>
  <si>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</si>
  <si>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</si>
  <si>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</si>
  <si>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</si>
  <si>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</si>
  <si>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</si>
  <si>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</si>
  <si>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</si>
  <si>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</si>
  <si>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</si>
  <si>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</si>
  <si>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</si>
  <si>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</si>
  <si>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</si>
  <si>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</si>
  <si>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</si>
  <si>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</si>
  <si>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</si>
  <si>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</si>
  <si>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</si>
  <si>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</si>
  <si>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</si>
  <si>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</si>
  <si>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</si>
  <si>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</si>
  <si>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</si>
  <si>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</si>
  <si>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</si>
  <si>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</si>
  <si>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</si>
  <si>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</si>
  <si>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</si>
  <si>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</si>
  <si>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</si>
  <si>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</si>
  <si>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</si>
  <si>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</si>
  <si>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</si>
  <si>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</si>
  <si>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</si>
  <si>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</si>
  <si>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</si>
  <si>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</si>
  <si>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</si>
  <si>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</si>
  <si>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</si>
  <si>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</si>
  <si>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</si>
  <si>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</si>
  <si>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</si>
  <si>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</si>
  <si>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</si>
  <si>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</si>
  <si>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</si>
  <si>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</si>
  <si>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</si>
  <si>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</si>
  <si>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</si>
  <si>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</si>
  <si>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</si>
  <si>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</si>
  <si>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</si>
  <si>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</si>
  <si>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</si>
  <si>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</si>
  <si>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</si>
  <si>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</si>
  <si>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</si>
  <si>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</si>
  <si>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</si>
  <si>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</si>
  <si>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</si>
  <si>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</si>
  <si>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</si>
  <si>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</si>
  <si>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</si>
  <si>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</si>
  <si>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</si>
  <si>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</si>
  <si>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</si>
  <si>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</si>
  <si>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</si>
  <si>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</si>
  <si>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</si>
  <si>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</si>
  <si>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</si>
  <si>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</si>
  <si>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</si>
  <si>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</si>
  <si>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</si>
  <si>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</si>
  <si>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</si>
  <si>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</si>
  <si>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</si>
  <si>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</si>
  <si>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</si>
  <si>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</si>
  <si>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</si>
  <si>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</si>
  <si>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</si>
  <si>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</si>
  <si>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</si>
  <si>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</si>
  <si>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</si>
  <si>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</si>
  <si>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</si>
  <si>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</si>
  <si>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</si>
  <si>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</si>
  <si>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</si>
  <si>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</si>
  <si>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</si>
  <si>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</si>
  <si>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</si>
  <si>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</si>
  <si>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</si>
  <si>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</si>
  <si>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</si>
  <si>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</si>
  <si>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</si>
  <si>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</si>
  <si>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</si>
  <si>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</si>
  <si>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</si>
  <si>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</si>
  <si>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</si>
  <si>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</si>
  <si>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</si>
  <si>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</si>
  <si>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</si>
  <si>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</si>
  <si>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</si>
  <si>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</si>
  <si>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</si>
  <si>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</si>
  <si>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</si>
  <si>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</si>
  <si>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</si>
  <si>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</si>
  <si>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</si>
  <si>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</si>
  <si>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</si>
  <si>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</si>
  <si>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</si>
  <si>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</si>
  <si>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</si>
  <si>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</si>
  <si>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</si>
  <si>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</si>
  <si>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</si>
  <si>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</si>
  <si>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</si>
  <si>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</si>
  <si>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</si>
  <si>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</si>
  <si>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</si>
  <si>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</si>
  <si>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</si>
  <si>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</si>
  <si>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</si>
  <si>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</si>
  <si>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</si>
  <si>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</si>
  <si>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</si>
  <si>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</si>
  <si>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</si>
  <si>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</si>
  <si>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</si>
  <si>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</si>
  <si>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</si>
  <si>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</si>
  <si>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</si>
  <si>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</si>
  <si>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</si>
  <si>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</si>
  <si>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</si>
  <si>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</si>
  <si>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</si>
  <si>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</si>
  <si>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</si>
  <si>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</si>
  <si>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</si>
  <si>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</si>
  <si>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</si>
  <si>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</si>
  <si>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</si>
  <si>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</si>
  <si>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</si>
  <si>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</si>
  <si>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</si>
  <si>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</si>
  <si>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</si>
  <si>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</si>
  <si>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</si>
  <si>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</si>
  <si>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</si>
  <si>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</si>
  <si>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</si>
  <si>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</si>
  <si>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</si>
  <si>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</si>
  <si>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</si>
  <si>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</si>
  <si>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</si>
  <si>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</si>
  <si>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</si>
  <si>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</si>
  <si>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</si>
  <si>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</si>
  <si>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</si>
  <si>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</si>
  <si>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</si>
  <si>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</si>
  <si>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</si>
  <si>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</si>
  <si>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</si>
  <si>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</si>
  <si>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</si>
  <si>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</si>
  <si>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</si>
  <si>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</si>
  <si>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</si>
  <si>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</si>
  <si>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</si>
  <si>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</si>
  <si>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</si>
  <si>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</si>
  <si>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</si>
  <si>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</si>
  <si>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</si>
  <si>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</si>
  <si>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</si>
  <si>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</si>
  <si>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</si>
  <si>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</si>
  <si>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</si>
  <si>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</si>
  <si>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</si>
  <si>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</si>
  <si>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</si>
  <si>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</si>
  <si>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</si>
  <si>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</si>
  <si>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</si>
  <si>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</si>
  <si>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</si>
  <si>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</si>
  <si>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</si>
  <si>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</si>
  <si>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</si>
  <si>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</si>
  <si>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</si>
  <si>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</si>
  <si>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</si>
  <si>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</si>
  <si>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</si>
  <si>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</si>
  <si>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</si>
  <si>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</si>
  <si>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</si>
  <si>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</si>
  <si>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</si>
  <si>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</si>
  <si>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</si>
  <si>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</si>
  <si>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</si>
  <si>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</si>
  <si>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</si>
  <si>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</si>
  <si>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</si>
  <si>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</si>
  <si>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</si>
  <si>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</si>
  <si>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</si>
  <si>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</si>
  <si>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</si>
  <si>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</si>
  <si>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</si>
  <si>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</si>
  <si>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</si>
  <si>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</si>
  <si>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</si>
  <si>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</si>
  <si>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</si>
  <si>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</si>
  <si>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</si>
  <si>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</si>
  <si>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</si>
  <si>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</si>
  <si>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</si>
  <si>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</si>
  <si>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</si>
  <si>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</si>
  <si>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</si>
  <si>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</si>
  <si>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</si>
  <si>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</si>
  <si>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</si>
  <si>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</si>
  <si>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</si>
  <si>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</si>
  <si>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</si>
  <si>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</si>
  <si>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</si>
  <si>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</si>
  <si>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</si>
  <si>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</si>
  <si>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</si>
  <si>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</si>
  <si>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</si>
  <si>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</si>
  <si>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</si>
  <si>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</si>
  <si>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</si>
  <si>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</si>
  <si>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</si>
  <si>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</si>
  <si>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</si>
  <si>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</si>
  <si>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</si>
  <si>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</si>
  <si>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</si>
  <si>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</si>
  <si>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</si>
  <si>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</si>
  <si>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</si>
  <si>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</si>
  <si>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</si>
  <si>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</si>
  <si>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</si>
  <si>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</si>
  <si>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</si>
  <si>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</si>
  <si>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</si>
  <si>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</si>
  <si>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</si>
  <si>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</si>
  <si>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</si>
  <si>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</si>
  <si>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</si>
  <si>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</si>
  <si>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</si>
  <si>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</si>
  <si>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</si>
  <si>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</si>
  <si>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</si>
  <si>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</si>
  <si>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</si>
  <si>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</si>
  <si>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</si>
  <si>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</si>
  <si>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</si>
  <si>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</si>
  <si>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</si>
  <si>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</si>
  <si>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</si>
  <si>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</si>
  <si>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</si>
  <si>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</si>
  <si>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</si>
  <si>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</si>
  <si>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</si>
  <si>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</si>
  <si>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</si>
  <si>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</si>
  <si>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</si>
  <si>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</si>
  <si>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</si>
  <si>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</si>
  <si>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</si>
  <si>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</si>
  <si>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</si>
  <si>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</si>
  <si>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</si>
  <si>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</si>
  <si>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</si>
  <si>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</si>
  <si>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</si>
  <si>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</si>
  <si>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</si>
  <si>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</si>
  <si>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</si>
  <si>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</si>
  <si>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</si>
  <si>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</si>
  <si>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</si>
  <si>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</si>
  <si>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</si>
  <si>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</si>
  <si>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</si>
  <si>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</si>
  <si>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</si>
  <si>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</si>
  <si>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</si>
  <si>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</si>
  <si>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</si>
  <si>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</si>
  <si>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</si>
  <si>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</si>
  <si>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</si>
  <si>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</si>
  <si>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</si>
  <si>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</si>
  <si>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</si>
  <si>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</si>
  <si>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</si>
  <si>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</si>
  <si>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</si>
  <si>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</si>
  <si>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</si>
  <si>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</si>
  <si>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</si>
  <si>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</si>
  <si>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</si>
  <si>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</si>
  <si>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</si>
  <si>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</si>
  <si>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</si>
  <si>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</si>
  <si>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</si>
  <si>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</si>
  <si>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</si>
  <si>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</si>
  <si>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</si>
  <si>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</si>
  <si>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</si>
  <si>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</si>
  <si>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</si>
  <si>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</si>
  <si>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</si>
  <si>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</si>
  <si>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</si>
  <si>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</si>
  <si>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</si>
  <si>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</si>
  <si>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</si>
  <si>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</si>
  <si>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</si>
  <si>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</si>
  <si>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</si>
  <si>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</si>
  <si>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</si>
  <si>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</si>
  <si>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</si>
  <si>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</si>
  <si>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</si>
  <si>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</si>
  <si>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</si>
  <si>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</si>
  <si>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</si>
  <si>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</si>
  <si>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</si>
  <si>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</si>
  <si>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</si>
  <si>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</si>
  <si>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</si>
  <si>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</si>
  <si>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</si>
  <si>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</si>
  <si>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</si>
  <si>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</si>
  <si>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</si>
  <si>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</si>
  <si>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</si>
  <si>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</si>
  <si>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</si>
  <si>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</si>
  <si>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</si>
  <si>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</si>
  <si>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</si>
  <si>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</si>
  <si>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</si>
  <si>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</si>
  <si>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</si>
  <si>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</si>
  <si>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</si>
  <si>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</si>
  <si>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</si>
  <si>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</si>
  <si>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</si>
  <si>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</si>
  <si>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</si>
  <si>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</si>
  <si>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</si>
  <si>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</si>
  <si>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</si>
  <si>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</si>
  <si>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</si>
  <si>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</si>
  <si>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</si>
  <si>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</si>
  <si>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</si>
  <si>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</si>
  <si>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</si>
  <si>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</si>
  <si>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</si>
  <si>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</si>
  <si>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</si>
  <si>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</si>
  <si>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</si>
  <si>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</si>
  <si>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</si>
  <si>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</si>
  <si>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</si>
  <si>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</si>
  <si>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</si>
  <si>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</si>
  <si>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</si>
  <si>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</si>
  <si>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</si>
  <si>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</si>
  <si>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</si>
  <si>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</si>
  <si>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</si>
  <si>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</si>
  <si>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</si>
  <si>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</si>
  <si>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</si>
  <si>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</si>
  <si>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</si>
  <si>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</si>
  <si>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</si>
  <si>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</si>
  <si>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</si>
  <si>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</si>
  <si>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</si>
  <si>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</si>
  <si>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</si>
  <si>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</si>
  <si>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</si>
  <si>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</si>
  <si>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</si>
  <si>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</si>
  <si>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</si>
  <si>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</si>
  <si>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</si>
  <si>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</si>
  <si>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</si>
  <si>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</si>
  <si>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</si>
  <si>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</si>
  <si>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</si>
  <si>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</si>
  <si>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</si>
  <si>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</si>
  <si>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</si>
  <si>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</si>
  <si>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</si>
  <si>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</si>
  <si>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</si>
  <si>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</si>
  <si>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</si>
  <si>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</si>
  <si>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</si>
  <si>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</si>
  <si>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</si>
  <si>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</si>
  <si>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</si>
  <si>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</si>
  <si>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</si>
  <si>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</si>
  <si>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</si>
  <si>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</si>
  <si>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</si>
  <si>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</si>
  <si>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</si>
  <si>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</si>
  <si>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</si>
  <si>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</si>
  <si>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</si>
  <si>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</si>
  <si>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</si>
  <si>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</si>
  <si>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</si>
  <si>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</si>
  <si>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</si>
  <si>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</si>
  <si>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</si>
  <si>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</si>
  <si>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</si>
  <si>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</si>
  <si>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</si>
  <si>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</si>
  <si>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</si>
  <si>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</si>
  <si>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</si>
  <si>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</si>
  <si>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</si>
  <si>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</si>
  <si>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</si>
  <si>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</si>
  <si>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</si>
  <si>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</si>
  <si>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</si>
  <si>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</si>
  <si>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</si>
  <si>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</si>
  <si>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</si>
  <si>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</si>
  <si>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</si>
  <si>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</si>
  <si>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</si>
  <si>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</si>
  <si>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</si>
  <si>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</si>
  <si>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</si>
  <si>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</si>
  <si>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</si>
  <si>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</si>
  <si>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</si>
  <si>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</si>
  <si>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</si>
  <si>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</si>
  <si>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</si>
  <si>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</si>
  <si>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</si>
  <si>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</si>
  <si>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</si>
  <si>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</si>
  <si>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</si>
  <si>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</si>
  <si>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</si>
  <si>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</si>
  <si>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</si>
  <si>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</si>
  <si>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</si>
  <si>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</si>
  <si>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</si>
  <si>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</si>
  <si>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</si>
  <si>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</si>
  <si>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</si>
  <si>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</si>
  <si>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</si>
  <si>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</si>
  <si>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</si>
  <si>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</si>
  <si>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</si>
  <si>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</si>
  <si>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</si>
  <si>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</si>
  <si>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</si>
  <si>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</si>
  <si>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</si>
  <si>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</si>
  <si>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</si>
  <si>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</si>
  <si>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</si>
  <si>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</si>
  <si>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</si>
  <si>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</si>
  <si>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</si>
  <si>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</si>
  <si>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</si>
  <si>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</si>
  <si>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</si>
  <si>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</si>
  <si>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</si>
  <si>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</si>
  <si>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</si>
  <si>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</si>
  <si>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</si>
  <si>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</si>
  <si>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</si>
  <si>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</si>
  <si>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</si>
  <si>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</si>
  <si>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</si>
  <si>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</si>
  <si>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</si>
  <si>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</si>
  <si>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</si>
  <si>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</si>
  <si>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</si>
  <si>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</si>
  <si>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</si>
  <si>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</si>
  <si>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</si>
  <si>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</si>
  <si>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</si>
  <si>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</si>
  <si>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</si>
  <si>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</si>
  <si>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</si>
  <si>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</si>
  <si>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</si>
  <si>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</si>
  <si>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</si>
  <si>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</si>
  <si>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</si>
  <si>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</si>
  <si>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</si>
  <si>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</si>
  <si>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</si>
  <si>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</si>
  <si>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</si>
  <si>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</si>
  <si>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</si>
  <si>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</si>
  <si>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</si>
  <si>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</si>
  <si>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</si>
  <si>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</si>
  <si>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</si>
  <si>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</si>
  <si>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</si>
  <si>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</si>
  <si>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</si>
  <si>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</si>
  <si>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</si>
  <si>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</si>
  <si>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</si>
  <si>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</si>
  <si>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</si>
  <si>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</si>
  <si>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</si>
  <si>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</si>
  <si>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</si>
  <si>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</si>
  <si>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</si>
  <si>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</si>
  <si>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</si>
  <si>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</si>
  <si>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</si>
  <si>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</si>
  <si>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</si>
  <si>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</si>
  <si>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</si>
  <si>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</si>
  <si>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</si>
  <si>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</si>
  <si>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</si>
  <si>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</si>
  <si>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</si>
  <si>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</si>
  <si>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</si>
  <si>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</si>
  <si>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</si>
  <si>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</si>
  <si>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</si>
  <si>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</si>
  <si>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</si>
  <si>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</si>
  <si>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</si>
  <si>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</si>
  <si>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</si>
  <si>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</si>
  <si>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</si>
  <si>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</si>
  <si>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</si>
  <si>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</si>
  <si>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</si>
  <si>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</si>
  <si>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</si>
  <si>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</si>
  <si>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</si>
  <si>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</si>
  <si>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</si>
  <si>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</si>
  <si>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</si>
  <si>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</si>
  <si>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</si>
  <si>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</si>
  <si>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</si>
  <si>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</si>
  <si>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</si>
  <si>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</si>
  <si>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</si>
  <si>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</si>
  <si>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</si>
  <si>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</si>
  <si>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</si>
  <si>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</si>
  <si>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</si>
  <si>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</si>
  <si>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</si>
  <si>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</si>
  <si>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</si>
  <si>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</si>
  <si>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</si>
  <si>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</si>
  <si>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</si>
  <si>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</si>
  <si>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</si>
  <si>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</si>
  <si>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</si>
  <si>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</si>
  <si>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</si>
  <si>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</si>
  <si>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</si>
  <si>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</si>
  <si>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</si>
  <si>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</si>
  <si>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</si>
  <si>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</si>
  <si>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</si>
  <si>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</si>
  <si>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</si>
  <si>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</si>
  <si>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</si>
  <si>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</si>
  <si>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</si>
  <si>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</si>
  <si>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</si>
  <si>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</si>
  <si>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</si>
  <si>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</si>
  <si>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</si>
  <si>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</si>
  <si>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</si>
  <si>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</si>
  <si>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</si>
  <si>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</si>
  <si>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</si>
  <si>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</si>
  <si>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</si>
  <si>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</si>
  <si>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</si>
  <si>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</si>
  <si>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</si>
  <si>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</si>
  <si>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</si>
  <si>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</si>
  <si>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</si>
  <si>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</si>
  <si>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</si>
  <si>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</si>
  <si>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</si>
  <si>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</si>
  <si>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</si>
  <si>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</si>
  <si>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</si>
  <si>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</si>
  <si>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</si>
  <si>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</si>
  <si>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</si>
  <si>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</si>
  <si>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</si>
  <si>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</si>
  <si>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</si>
  <si>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</si>
  <si>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</si>
  <si>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</si>
  <si>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</si>
  <si>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</si>
  <si>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</si>
  <si>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</si>
  <si>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</si>
  <si>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</si>
  <si>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</si>
  <si>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</si>
  <si>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</si>
  <si>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</si>
  <si>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</si>
  <si>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</si>
  <si>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</si>
  <si>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</si>
  <si>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</si>
  <si>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</si>
  <si>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</si>
  <si>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</si>
  <si>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</si>
  <si>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</si>
  <si>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</si>
  <si>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</si>
  <si>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</si>
  <si>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</si>
  <si>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</si>
  <si>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</si>
  <si>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</si>
  <si>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</si>
  <si>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</si>
  <si>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</si>
  <si>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</si>
  <si>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</si>
  <si>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</si>
  <si>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</si>
  <si>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</si>
  <si>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</si>
  <si>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</si>
  <si>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</si>
  <si>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</si>
  <si>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</si>
  <si>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</si>
  <si>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</si>
  <si>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</si>
  <si>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</si>
  <si>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</si>
  <si>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</si>
  <si>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</si>
  <si>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</si>
  <si>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</si>
  <si>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</si>
  <si>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</si>
  <si>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</si>
  <si>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</si>
  <si>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</si>
  <si>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</si>
  <si>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</si>
  <si>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</si>
  <si>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</si>
  <si>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</si>
  <si>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</si>
  <si>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</si>
  <si>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</si>
  <si>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</si>
  <si>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</si>
  <si>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</si>
  <si>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</si>
  <si>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</si>
  <si>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</si>
  <si>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</si>
  <si>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</si>
  <si>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</si>
  <si>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</si>
  <si>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</si>
  <si>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</si>
  <si>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</si>
  <si>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</si>
  <si>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</si>
  <si>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</si>
  <si>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</si>
  <si>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</si>
  <si>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</si>
  <si>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</si>
  <si>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</si>
  <si>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</si>
  <si>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</si>
  <si>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</si>
  <si>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</si>
  <si>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</si>
  <si>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</si>
  <si>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</si>
  <si>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</si>
  <si>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</si>
  <si>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</si>
  <si>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</si>
  <si>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</si>
  <si>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</si>
  <si>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</si>
  <si>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</si>
  <si>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</si>
  <si>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</si>
  <si>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</si>
  <si>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</si>
  <si>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</si>
  <si>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</si>
  <si>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</si>
  <si>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</si>
  <si>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</si>
  <si>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</si>
  <si>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</si>
  <si>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</si>
  <si>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</si>
  <si>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</si>
  <si>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</si>
  <si>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</si>
  <si>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</si>
  <si>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</si>
  <si>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</si>
  <si>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</si>
  <si>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</si>
  <si>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</si>
  <si>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</si>
  <si>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</si>
  <si>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</si>
  <si>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</si>
  <si>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</si>
  <si>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</si>
  <si>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</si>
  <si>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</si>
  <si>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</si>
  <si>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</si>
  <si>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</si>
  <si>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</si>
  <si>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</si>
  <si>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</si>
  <si>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</si>
  <si>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</si>
  <si>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</si>
  <si>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</si>
  <si>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</si>
  <si>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</si>
  <si>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</si>
  <si>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</si>
  <si>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</si>
  <si>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</si>
  <si>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</si>
  <si>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</si>
  <si>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</si>
  <si>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</si>
  <si>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</si>
  <si>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</si>
  <si>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</si>
  <si>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</si>
  <si>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</si>
  <si>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</si>
  <si>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</si>
  <si>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</si>
  <si>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</si>
  <si>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</si>
  <si>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</si>
  <si>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</si>
  <si>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</si>
  <si>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</si>
  <si>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</si>
  <si>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</si>
  <si>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</si>
  <si>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</si>
  <si>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</si>
  <si>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</si>
  <si>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</si>
  <si>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</si>
  <si>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</si>
  <si>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</si>
  <si>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</si>
  <si>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</si>
  <si>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</si>
  <si>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</si>
  <si>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</si>
  <si>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</si>
  <si>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</si>
  <si>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</si>
  <si>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</si>
  <si>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</si>
  <si>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</si>
  <si>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</si>
  <si>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</si>
  <si>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</si>
  <si>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</si>
  <si>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</si>
  <si>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</si>
  <si>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</si>
  <si>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</si>
  <si>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</si>
  <si>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</si>
  <si>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</si>
  <si>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</si>
  <si>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</si>
  <si>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</si>
  <si>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</si>
  <si>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</si>
  <si>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</si>
  <si>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</si>
  <si>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</si>
  <si>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</si>
  <si>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</si>
  <si>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</si>
  <si>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</si>
  <si>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</si>
  <si>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</si>
  <si>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</si>
  <si>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</si>
  <si>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</si>
  <si>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</si>
  <si>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</si>
  <si>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</si>
  <si>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</si>
  <si>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</si>
  <si>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</si>
  <si>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</si>
  <si>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</si>
  <si>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</si>
  <si>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</si>
  <si>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</si>
  <si>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</si>
  <si>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</si>
  <si>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</si>
  <si>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</si>
  <si>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</si>
  <si>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</si>
  <si>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</si>
  <si>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</si>
  <si>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</si>
  <si>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</si>
  <si>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</si>
  <si>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</si>
  <si>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</si>
  <si>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</si>
  <si>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</si>
  <si>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</si>
  <si>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</si>
  <si>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</si>
  <si>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</si>
  <si>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</si>
  <si>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</si>
  <si>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</si>
  <si>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</si>
  <si>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</si>
  <si>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</si>
  <si>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</si>
  <si>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</si>
  <si>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</si>
  <si>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</si>
  <si>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</si>
  <si>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</si>
  <si>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</si>
  <si>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</si>
  <si>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</si>
  <si>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</si>
  <si>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</si>
  <si>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</si>
  <si>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</si>
  <si>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</si>
  <si>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</si>
  <si>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</si>
  <si>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</si>
  <si>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</si>
  <si>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</si>
  <si>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</si>
  <si>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</si>
  <si>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</si>
  <si>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</si>
  <si>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</si>
  <si>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</si>
  <si>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</si>
  <si>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</si>
  <si>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</si>
  <si>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</si>
  <si>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</si>
  <si>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</si>
  <si>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</si>
  <si>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</si>
  <si>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</si>
  <si>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</si>
  <si>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</si>
  <si>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</si>
  <si>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</si>
  <si>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</si>
  <si>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</si>
  <si>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</si>
  <si>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</si>
  <si>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</si>
  <si>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</si>
  <si>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</si>
  <si>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</si>
  <si>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</si>
  <si>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</si>
  <si>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</si>
  <si>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</si>
  <si>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</si>
  <si>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</si>
  <si>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</si>
  <si>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</si>
  <si>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</si>
  <si>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</si>
  <si>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</si>
  <si>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</si>
  <si>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</si>
  <si>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</si>
  <si>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</si>
  <si>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</si>
  <si>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</si>
  <si>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</si>
  <si>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</si>
  <si>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</si>
  <si>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</si>
  <si>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</si>
  <si>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</si>
  <si>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</si>
  <si>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</si>
  <si>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</si>
  <si>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</si>
  <si>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</si>
  <si>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</si>
  <si>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</si>
  <si>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</si>
  <si>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</si>
  <si>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</si>
  <si>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</si>
  <si>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</si>
  <si>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</si>
  <si>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</si>
  <si>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</si>
  <si>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</si>
  <si>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</si>
  <si>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</si>
  <si>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</si>
  <si>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</si>
  <si>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</si>
  <si>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</si>
  <si>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</si>
  <si>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</si>
  <si>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</si>
  <si>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</si>
  <si>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</si>
  <si>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</si>
  <si>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</si>
  <si>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</si>
  <si>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</si>
  <si>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</si>
  <si>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</si>
  <si>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</si>
  <si>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</si>
  <si>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</si>
  <si>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</si>
  <si>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</si>
  <si>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</si>
  <si>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</si>
  <si>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</si>
  <si>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</si>
  <si>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</si>
  <si>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</si>
  <si>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</si>
  <si>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</si>
  <si>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</si>
  <si>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</si>
  <si>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</si>
  <si>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</si>
  <si>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</si>
  <si>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</si>
  <si>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</si>
  <si>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</si>
  <si>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</si>
  <si>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</si>
  <si>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</si>
  <si>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</si>
  <si>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</si>
  <si>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</si>
  <si>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</si>
  <si>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</si>
  <si>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</si>
  <si>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</si>
  <si>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</si>
  <si>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</si>
  <si>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</si>
  <si>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</si>
  <si>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</si>
  <si>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</si>
  <si>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</si>
  <si>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</si>
  <si>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</si>
  <si>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</si>
  <si>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</si>
  <si>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</si>
  <si>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</si>
  <si>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</si>
  <si>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</si>
  <si>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</si>
  <si>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</si>
  <si>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</si>
  <si>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</si>
  <si>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</si>
  <si>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</si>
  <si>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</si>
  <si>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</si>
  <si>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</si>
  <si>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</si>
  <si>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</si>
  <si>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</si>
  <si>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</si>
  <si>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</si>
  <si>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</si>
  <si>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</si>
  <si>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</si>
  <si>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</si>
  <si>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</si>
  <si>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</si>
  <si>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</si>
  <si>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</si>
  <si>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</si>
  <si>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</si>
  <si>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</si>
  <si>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</si>
  <si>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</si>
  <si>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</si>
  <si>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</si>
  <si>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</si>
  <si>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</si>
  <si>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</si>
  <si>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</si>
  <si>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</si>
  <si>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</si>
  <si>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</si>
  <si>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</si>
  <si>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</si>
  <si>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</si>
  <si>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</si>
  <si>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</si>
  <si>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</si>
  <si>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</si>
  <si>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</si>
  <si>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</si>
  <si>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</si>
  <si>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</si>
  <si>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</si>
  <si>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</si>
  <si>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</si>
  <si>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</si>
  <si>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</si>
  <si>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</si>
  <si>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</si>
  <si>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</si>
  <si>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</si>
  <si>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</si>
  <si>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</si>
  <si>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</si>
  <si>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</si>
  <si>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</si>
  <si>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</si>
  <si>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</si>
  <si>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</si>
  <si>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</si>
  <si>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</si>
  <si>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</si>
  <si>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</si>
  <si>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</si>
  <si>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</si>
  <si>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</si>
  <si>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</si>
  <si>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</si>
  <si>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</si>
  <si>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</si>
  <si>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</si>
  <si>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</si>
  <si>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</si>
  <si>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</si>
  <si>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</si>
  <si>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</si>
  <si>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</si>
  <si>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</si>
  <si>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</si>
  <si>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</si>
  <si>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</si>
  <si>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</si>
  <si>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</si>
  <si>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</si>
  <si>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</si>
  <si>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</si>
  <si>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</si>
  <si>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</si>
  <si>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</si>
  <si>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</si>
  <si>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</si>
  <si>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</si>
  <si>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</si>
  <si>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</si>
  <si>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</si>
  <si>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</si>
  <si>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</si>
  <si>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</si>
  <si>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</si>
  <si>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</si>
  <si>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</si>
  <si>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</si>
  <si>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</si>
  <si>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</si>
  <si>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</si>
  <si>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</si>
  <si>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</si>
  <si>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</si>
  <si>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</si>
  <si>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</si>
  <si>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</si>
  <si>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</si>
  <si>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</si>
  <si>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</si>
  <si>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</si>
  <si>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</si>
  <si>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</si>
  <si>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</si>
  <si>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</si>
  <si>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</si>
  <si>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</si>
  <si>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</si>
  <si>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</si>
  <si>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</si>
  <si>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</si>
  <si>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</si>
  <si>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</si>
  <si>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</si>
  <si>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</si>
  <si>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</si>
  <si>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</si>
  <si>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</si>
  <si>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</si>
  <si>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</si>
  <si>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</si>
  <si>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</si>
  <si>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</si>
  <si>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</si>
  <si>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</si>
  <si>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</si>
  <si>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</si>
  <si>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</si>
  <si>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</si>
  <si>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</si>
  <si>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</si>
  <si>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</si>
  <si>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</si>
  <si>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</si>
  <si>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</si>
  <si>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</si>
  <si>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</si>
  <si>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</si>
  <si>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</si>
  <si>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</si>
  <si>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</si>
  <si>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</si>
  <si>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</si>
  <si>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</si>
  <si>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</si>
  <si>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</si>
  <si>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</si>
  <si>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</si>
  <si>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</si>
  <si>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</si>
  <si>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</si>
  <si>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</si>
  <si>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</si>
  <si>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</si>
  <si>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</si>
  <si>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</si>
  <si>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</si>
  <si>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</si>
  <si>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</si>
  <si>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</si>
  <si>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</si>
  <si>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</si>
  <si>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</si>
  <si>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</si>
  <si>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</si>
  <si>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</si>
  <si>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</si>
  <si>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</si>
  <si>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</si>
  <si>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</si>
  <si>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</si>
  <si>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</si>
  <si>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</si>
  <si>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</si>
  <si>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</si>
  <si>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</si>
  <si>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</si>
  <si>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</si>
  <si>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</si>
  <si>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</si>
  <si>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</si>
  <si>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</si>
  <si>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</si>
  <si>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</si>
  <si>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</si>
  <si>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</si>
  <si>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</si>
  <si>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</si>
  <si>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</si>
  <si>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</si>
  <si>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</si>
  <si>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</si>
  <si>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</si>
  <si>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</si>
  <si>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</si>
  <si>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</si>
  <si>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</si>
  <si>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</si>
  <si>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</si>
  <si>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</si>
  <si>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</si>
  <si>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</si>
  <si>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</si>
  <si>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</si>
  <si>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</si>
  <si>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</si>
  <si>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</si>
  <si>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</si>
  <si>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</si>
  <si>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</si>
  <si>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</si>
  <si>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</si>
  <si>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</si>
  <si>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</si>
  <si>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</si>
  <si>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</si>
  <si>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</si>
  <si>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</si>
  <si>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</si>
  <si>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</si>
  <si>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</si>
  <si>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</si>
  <si>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</si>
  <si>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</si>
  <si>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</si>
  <si>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</si>
  <si>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</si>
  <si>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</si>
  <si>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</si>
  <si>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</si>
  <si>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</si>
  <si>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</si>
  <si>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</si>
  <si>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</si>
  <si>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</si>
  <si>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</si>
  <si>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</si>
  <si>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</si>
  <si>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</si>
  <si>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</si>
  <si>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</si>
  <si>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</si>
  <si>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</si>
  <si>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</si>
  <si>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</si>
  <si>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</si>
  <si>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</si>
  <si>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</si>
  <si>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</si>
  <si>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</si>
  <si>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</si>
  <si>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</si>
  <si>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</si>
  <si>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</si>
  <si>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</si>
  <si>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</si>
  <si>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</si>
  <si>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</si>
  <si>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</si>
  <si>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</si>
  <si>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</si>
  <si>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</si>
  <si>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</si>
  <si>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</si>
  <si>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</si>
  <si>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</si>
  <si>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</si>
  <si>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</si>
  <si>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</si>
  <si>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</si>
  <si>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</si>
  <si>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</si>
  <si>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</si>
  <si>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</si>
  <si>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</si>
  <si>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</si>
  <si>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</si>
  <si>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</si>
  <si>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</si>
  <si>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</si>
  <si>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</si>
  <si>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</si>
  <si>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</si>
  <si>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</si>
  <si>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</si>
  <si>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</si>
  <si>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</si>
  <si>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</si>
  <si>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</si>
  <si>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</si>
  <si>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</si>
  <si>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</si>
  <si>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</si>
  <si>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</si>
  <si>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</si>
  <si>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</si>
  <si>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</si>
  <si>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</si>
  <si>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</si>
  <si>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</si>
  <si>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</si>
  <si>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</si>
  <si>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</si>
  <si>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</si>
  <si>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</si>
  <si>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</si>
  <si>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</si>
  <si>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</si>
  <si>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</si>
  <si>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</si>
  <si>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</si>
  <si>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</si>
  <si>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</si>
  <si>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</si>
  <si>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</si>
  <si>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</si>
  <si>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</si>
  <si>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</si>
  <si>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</si>
  <si>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</si>
  <si>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</si>
  <si>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</si>
  <si>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</si>
  <si>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</si>
  <si>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</si>
  <si>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</si>
  <si>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</si>
  <si>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</si>
  <si>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</si>
  <si>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</si>
  <si>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</si>
  <si>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</si>
  <si>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</si>
  <si>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</si>
  <si>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</si>
  <si>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</si>
  <si>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</si>
  <si>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</si>
  <si>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</si>
  <si>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</si>
  <si>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</si>
  <si>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</si>
  <si>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</si>
  <si>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</si>
  <si>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</si>
  <si>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</si>
  <si>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</si>
  <si>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</si>
  <si>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</si>
  <si>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</si>
  <si>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</si>
  <si>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</si>
  <si>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</si>
  <si>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</si>
  <si>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</si>
  <si>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</si>
  <si>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</si>
  <si>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</si>
  <si>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</si>
  <si>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</si>
  <si>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</si>
  <si>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</si>
  <si>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</si>
  <si>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</si>
  <si>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</si>
  <si>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</si>
  <si>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</si>
  <si>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</si>
  <si>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</si>
  <si>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</si>
  <si>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</si>
  <si>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</si>
  <si>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</si>
  <si>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</si>
  <si>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</si>
  <si>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</si>
  <si>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</si>
  <si>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</si>
  <si>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</si>
  <si>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</si>
  <si>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</si>
  <si>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</si>
  <si>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</si>
  <si>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</si>
  <si>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</si>
  <si>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</si>
  <si>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</si>
  <si>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</si>
  <si>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</si>
  <si>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</si>
  <si>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</si>
  <si>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</si>
  <si>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</si>
  <si>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</si>
  <si>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</si>
  <si>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</si>
  <si>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</si>
  <si>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</si>
  <si>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</si>
  <si>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</si>
  <si>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</si>
  <si>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</si>
  <si>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</si>
  <si>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</si>
  <si>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</si>
  <si>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</si>
  <si>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</si>
  <si>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</si>
  <si>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</si>
  <si>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</si>
  <si>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</si>
  <si>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</si>
  <si>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</si>
  <si>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</si>
  <si>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</si>
  <si>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</si>
  <si>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</si>
  <si>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</si>
  <si>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</si>
  <si>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</si>
  <si>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</si>
  <si>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</si>
  <si>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</si>
  <si>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</si>
  <si>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</si>
  <si>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</si>
  <si>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</si>
  <si>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</si>
  <si>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</si>
  <si>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</si>
  <si>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</si>
  <si>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</si>
  <si>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</si>
  <si>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</si>
  <si>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</si>
  <si>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</si>
  <si>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</si>
  <si>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</si>
  <si>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</si>
  <si>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</si>
  <si>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</si>
  <si>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</si>
  <si>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</si>
  <si>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</si>
  <si>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</si>
  <si>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</si>
  <si>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</si>
  <si>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</si>
  <si>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</si>
  <si>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</si>
  <si>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</si>
  <si>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</si>
  <si>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</si>
  <si>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</si>
  <si>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</si>
  <si>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</si>
  <si>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</si>
  <si>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</si>
  <si>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</si>
  <si>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</si>
  <si>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</si>
  <si>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</si>
  <si>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</si>
  <si>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</si>
  <si>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</si>
  <si>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</si>
  <si>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</si>
  <si>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</si>
  <si>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</si>
  <si>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</si>
  <si>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</si>
  <si>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</si>
  <si>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</si>
  <si>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</si>
  <si>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</si>
  <si>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</si>
  <si>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</si>
  <si>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</si>
  <si>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</si>
  <si>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</si>
  <si>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</si>
  <si>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</si>
  <si>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</si>
  <si>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</si>
  <si>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</si>
  <si>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</si>
  <si>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</si>
  <si>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</si>
  <si>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</si>
  <si>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</si>
  <si>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</si>
  <si>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</si>
  <si>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</si>
  <si>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</si>
  <si>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</si>
  <si>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</si>
  <si>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</si>
  <si>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</si>
  <si>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</si>
  <si>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</si>
  <si>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</si>
  <si>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</si>
  <si>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</si>
  <si>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</si>
  <si>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</si>
  <si>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</si>
  <si>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</si>
  <si>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</si>
  <si>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</si>
  <si>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</si>
  <si>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</si>
  <si>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</si>
  <si>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</si>
  <si>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</si>
  <si>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</si>
  <si>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</si>
  <si>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</si>
  <si>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</si>
  <si>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</si>
  <si>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</si>
  <si>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</si>
  <si>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</si>
  <si>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</si>
  <si>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</si>
  <si>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</si>
  <si>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</si>
  <si>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</si>
  <si>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</si>
  <si>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</si>
  <si>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</si>
  <si>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</si>
  <si>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</si>
  <si>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</si>
  <si>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</si>
  <si>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</si>
  <si>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</si>
  <si>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</si>
  <si>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</si>
  <si>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</si>
  <si>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</si>
  <si>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</si>
  <si>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</si>
  <si>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</si>
  <si>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</si>
  <si>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</si>
  <si>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</si>
  <si>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</si>
  <si>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</si>
  <si>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</si>
  <si>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</si>
  <si>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</si>
  <si>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</si>
  <si>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</si>
  <si>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</si>
  <si>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</si>
  <si>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</si>
  <si>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</si>
  <si>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</si>
  <si>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</si>
  <si>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</si>
  <si>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</si>
  <si>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</si>
  <si>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</si>
  <si>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</si>
  <si>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</si>
  <si>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</si>
  <si>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</si>
  <si>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</si>
  <si>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</si>
  <si>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</si>
  <si>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</si>
  <si>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</si>
  <si>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</si>
  <si>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</si>
  <si>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</si>
  <si>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</si>
  <si>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</si>
  <si>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</si>
  <si>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</si>
  <si>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</si>
  <si>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</si>
  <si>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</si>
  <si>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</si>
  <si>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</si>
  <si>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</si>
  <si>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</si>
  <si>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</si>
  <si>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</si>
  <si>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</si>
  <si>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</si>
  <si>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</si>
  <si>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</si>
  <si>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</si>
  <si>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</si>
  <si>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</si>
  <si>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</si>
  <si>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</si>
  <si>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</si>
  <si>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</si>
  <si>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</si>
  <si>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</si>
  <si>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</si>
  <si>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</si>
  <si>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</si>
  <si>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</si>
  <si>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</si>
  <si>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</si>
  <si>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</si>
  <si>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</si>
  <si>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</si>
  <si>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</si>
  <si>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</si>
  <si>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</si>
  <si>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</si>
  <si>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</si>
  <si>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</si>
  <si>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</si>
  <si>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</si>
  <si>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</si>
  <si>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</si>
  <si>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</si>
  <si>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</si>
  <si>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</si>
  <si>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</si>
  <si>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</si>
  <si>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</si>
  <si>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</si>
  <si>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</si>
  <si>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</si>
  <si>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</si>
  <si>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</si>
  <si>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</si>
  <si>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</si>
  <si>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</si>
  <si>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</si>
  <si>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</si>
  <si>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</si>
  <si>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</si>
  <si>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</si>
  <si>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</si>
  <si>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</si>
  <si>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</si>
  <si>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</si>
  <si>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</si>
  <si>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</si>
  <si>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</si>
  <si>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</si>
  <si>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</si>
  <si>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</si>
  <si>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</si>
  <si>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</si>
  <si>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</si>
  <si>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</si>
  <si>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</si>
  <si>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</si>
  <si>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</si>
  <si>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</si>
  <si>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</si>
  <si>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</si>
  <si>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</si>
  <si>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</si>
  <si>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</si>
  <si>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</si>
  <si>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</si>
  <si>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</si>
  <si>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</si>
  <si>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</si>
  <si>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</si>
  <si>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</si>
  <si>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</si>
  <si>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</si>
  <si>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</si>
  <si>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</si>
  <si>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</si>
  <si>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</si>
  <si>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</si>
  <si>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</si>
  <si>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</si>
  <si>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</si>
  <si>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</si>
  <si>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</si>
  <si>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</si>
  <si>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</si>
  <si>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</si>
  <si>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</si>
  <si>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</si>
  <si>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</si>
  <si>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</si>
  <si>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</si>
  <si>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</si>
  <si>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</si>
  <si>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</si>
  <si>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</si>
  <si>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</si>
  <si>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</si>
  <si>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</si>
  <si>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</si>
  <si>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</si>
  <si>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</si>
  <si>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</si>
  <si>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</si>
  <si>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</si>
  <si>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</si>
  <si>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</si>
  <si>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</si>
  <si>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</si>
  <si>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</si>
  <si>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</si>
  <si>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</si>
  <si>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</si>
  <si>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</si>
  <si>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</si>
  <si>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</si>
  <si>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</si>
  <si>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</si>
  <si>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</si>
  <si>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</si>
  <si>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</si>
  <si>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</si>
  <si>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</si>
  <si>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</si>
  <si>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</si>
  <si>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</si>
  <si>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</si>
  <si>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</si>
  <si>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</si>
  <si>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</si>
  <si>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</si>
  <si>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</si>
  <si>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</si>
  <si>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</si>
  <si>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</si>
  <si>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</si>
  <si>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</si>
  <si>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</si>
  <si>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</si>
  <si>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</si>
  <si>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</si>
  <si>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</si>
  <si>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</si>
  <si>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</si>
  <si>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</si>
  <si>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</si>
  <si>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</si>
  <si>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</si>
  <si>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</si>
  <si>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</si>
  <si>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</si>
  <si>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</si>
  <si>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</si>
  <si>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</si>
  <si>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</si>
  <si>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</si>
  <si>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</si>
  <si>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</si>
  <si>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</si>
  <si>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</si>
  <si>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</si>
  <si>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</si>
  <si>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</si>
  <si>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</si>
  <si>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</si>
  <si>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</si>
  <si>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</si>
  <si>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</si>
  <si>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</si>
  <si>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</si>
  <si>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</si>
  <si>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</si>
  <si>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</si>
  <si>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</si>
  <si>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</si>
  <si>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</si>
  <si>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</si>
  <si>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</si>
  <si>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</si>
  <si>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</si>
  <si>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</si>
  <si>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</si>
  <si>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</si>
  <si>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</si>
  <si>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</si>
  <si>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</si>
  <si>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</si>
  <si>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</si>
  <si>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</si>
  <si>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</si>
  <si>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</si>
  <si>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</si>
  <si>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</si>
  <si>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</si>
  <si>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</si>
  <si>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</si>
  <si>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</si>
  <si>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</si>
  <si>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</si>
  <si>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</si>
  <si>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</si>
  <si>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</si>
  <si>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</si>
  <si>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</si>
  <si>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</si>
  <si>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</si>
  <si>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</si>
  <si>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</si>
  <si>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</si>
  <si>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</si>
  <si>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</si>
  <si>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</si>
  <si>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</si>
  <si>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</si>
  <si>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</si>
  <si>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</si>
  <si>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</si>
  <si>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</si>
  <si>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</si>
  <si>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</si>
  <si>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</si>
  <si>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</si>
  <si>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</si>
  <si>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</si>
  <si>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</si>
  <si>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</si>
  <si>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</si>
  <si>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</si>
  <si>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</si>
  <si>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</si>
  <si>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</si>
  <si>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</si>
  <si>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</si>
  <si>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</si>
  <si>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</si>
  <si>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</si>
  <si>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</si>
  <si>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</si>
  <si>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</si>
  <si>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</si>
  <si>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</si>
  <si>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</si>
  <si>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</si>
  <si>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</si>
  <si>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</si>
  <si>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</si>
  <si>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</si>
  <si>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</si>
  <si>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</si>
  <si>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</si>
  <si>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</si>
  <si>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</si>
  <si>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</si>
  <si>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</si>
  <si>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</si>
  <si>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</si>
  <si>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</si>
  <si>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</si>
  <si>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</si>
  <si>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</si>
  <si>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</si>
  <si>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</si>
  <si>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</si>
  <si>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</si>
  <si>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</si>
  <si>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</si>
  <si>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</si>
  <si>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</si>
  <si>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</si>
  <si>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</si>
  <si>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</si>
  <si>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</si>
  <si>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</si>
  <si>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</si>
  <si>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</si>
  <si>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</si>
  <si>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</si>
  <si>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</si>
  <si>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</si>
  <si>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</si>
  <si>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</si>
  <si>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</si>
  <si>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</si>
  <si>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</si>
  <si>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</si>
  <si>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</si>
  <si>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</si>
  <si>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</si>
  <si>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</si>
  <si>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</si>
  <si>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</si>
  <si>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</si>
  <si>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</si>
  <si>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</si>
  <si>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</si>
  <si>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</si>
  <si>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</si>
  <si>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</si>
  <si>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</si>
  <si>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</si>
  <si>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</si>
  <si>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</si>
  <si>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</si>
  <si>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</si>
  <si>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</si>
  <si>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</si>
  <si>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</si>
  <si>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</si>
  <si>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</si>
  <si>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</si>
  <si>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</si>
  <si>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</si>
  <si>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</si>
  <si>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</si>
  <si>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</si>
  <si>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</si>
  <si>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</si>
  <si>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</si>
  <si>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</si>
  <si>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</si>
  <si>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</si>
  <si>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</si>
  <si>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</si>
  <si>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</si>
  <si>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</si>
  <si>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</si>
  <si>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</si>
  <si>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</si>
  <si>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</si>
  <si>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</si>
  <si>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</si>
  <si>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</si>
  <si>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</si>
  <si>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</si>
  <si>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</si>
  <si>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</si>
  <si>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</si>
  <si>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</si>
  <si>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</si>
  <si>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</si>
  <si>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</si>
  <si>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</si>
  <si>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</si>
  <si>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</si>
  <si>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</si>
  <si>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</si>
  <si>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</si>
  <si>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</si>
  <si>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</si>
  <si>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</si>
  <si>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</si>
  <si>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</si>
  <si>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</si>
  <si>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</si>
  <si>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</si>
  <si>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</si>
  <si>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</si>
  <si>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</si>
  <si>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</si>
  <si>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</si>
  <si>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</si>
  <si>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</si>
  <si>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</si>
  <si>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</si>
  <si>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</si>
  <si>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</si>
  <si>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</si>
  <si>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</si>
  <si>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</si>
  <si>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</si>
  <si>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</si>
  <si>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</si>
  <si>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</si>
  <si>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</si>
  <si>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</si>
  <si>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</si>
  <si>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</si>
  <si>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</si>
  <si>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</si>
  <si>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</si>
  <si>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</si>
  <si>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</si>
  <si>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</si>
  <si>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</si>
  <si>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</si>
  <si>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</si>
  <si>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</si>
  <si>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</si>
  <si>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</si>
  <si>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</si>
  <si>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</si>
  <si>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</si>
  <si>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</si>
  <si>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</si>
  <si>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</si>
  <si>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</si>
  <si>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</si>
  <si>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</si>
  <si>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</si>
  <si>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</si>
  <si>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</si>
  <si>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</si>
  <si>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</si>
  <si>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</si>
  <si>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</si>
  <si>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</si>
  <si>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</si>
  <si>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</si>
  <si>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</si>
  <si>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</si>
  <si>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</si>
  <si>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</si>
  <si>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</si>
  <si>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</si>
  <si>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</si>
  <si>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</si>
  <si>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</si>
  <si>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</si>
  <si>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</si>
  <si>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</si>
  <si>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</si>
  <si>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</si>
  <si>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</si>
  <si>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</si>
  <si>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</si>
  <si>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</si>
  <si>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</si>
  <si>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</si>
  <si>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</si>
  <si>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</si>
  <si>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</si>
  <si>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</si>
  <si>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</si>
  <si>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</si>
  <si>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</si>
  <si>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</si>
  <si>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</si>
  <si>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</si>
  <si>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</si>
  <si>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</si>
  <si>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</si>
  <si>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</si>
  <si>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</si>
  <si>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</si>
  <si>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</si>
  <si>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</si>
  <si>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</si>
  <si>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</si>
  <si>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</si>
  <si>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</si>
  <si>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</si>
  <si>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</si>
  <si>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</si>
  <si>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</si>
  <si>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</si>
  <si>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</si>
  <si>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</si>
  <si>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</si>
  <si>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</si>
  <si>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</si>
  <si>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</si>
  <si>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</si>
  <si>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</si>
  <si>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</si>
  <si>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</si>
  <si>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</si>
  <si>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</si>
  <si>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</si>
  <si>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</si>
  <si>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</si>
  <si>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</si>
  <si>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</si>
  <si>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</si>
  <si>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</si>
  <si>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</si>
  <si>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</si>
  <si>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</si>
  <si>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</si>
  <si>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</si>
  <si>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</si>
  <si>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</si>
  <si>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</si>
  <si>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</si>
  <si>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</si>
  <si>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</si>
  <si>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</si>
  <si>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</si>
  <si>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</si>
  <si>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</si>
  <si>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</si>
  <si>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</si>
  <si>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</si>
  <si>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</si>
  <si>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</si>
  <si>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</si>
  <si>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</si>
  <si>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</si>
  <si>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</si>
  <si>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</si>
  <si>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</si>
  <si>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</si>
  <si>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</si>
  <si>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</si>
  <si>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</si>
  <si>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</si>
  <si>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</si>
  <si>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</si>
  <si>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</si>
  <si>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</si>
  <si>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</si>
  <si>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</si>
  <si>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</si>
  <si>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</si>
  <si>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</si>
  <si>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</si>
  <si>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</si>
  <si>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</si>
  <si>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</si>
  <si>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</si>
  <si>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</si>
  <si>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</si>
  <si>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</si>
  <si>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</si>
  <si>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</si>
  <si>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</si>
  <si>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</si>
  <si>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</si>
  <si>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</si>
  <si>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</si>
  <si>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</si>
  <si>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</si>
  <si>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</si>
  <si>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</si>
  <si>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</si>
  <si>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</si>
  <si>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</si>
  <si>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</si>
  <si>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</si>
  <si>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</si>
  <si>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</si>
  <si>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</si>
  <si>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</si>
  <si>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</si>
  <si>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</si>
  <si>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</si>
  <si>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</si>
  <si>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</si>
  <si>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</si>
  <si>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</si>
  <si>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</si>
  <si>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</si>
  <si>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</si>
  <si>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</si>
  <si>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</si>
  <si>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</si>
  <si>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</si>
  <si>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</si>
  <si>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</si>
  <si>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</si>
  <si>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</si>
  <si>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</si>
  <si>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</si>
  <si>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</si>
  <si>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</si>
  <si>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</si>
  <si>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</si>
  <si>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</si>
  <si>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</si>
  <si>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</si>
  <si>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</si>
  <si>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</si>
  <si>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</si>
  <si>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</si>
  <si>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</si>
  <si>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</si>
  <si>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</si>
  <si>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</si>
  <si>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</si>
  <si>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</si>
  <si>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</si>
  <si>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</si>
  <si>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</si>
  <si>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</si>
  <si>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</si>
  <si>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</si>
  <si>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</si>
  <si>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</si>
  <si>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</si>
  <si>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</si>
  <si>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</si>
  <si>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</si>
  <si>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</si>
  <si>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</si>
  <si>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</si>
  <si>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</si>
  <si>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</si>
  <si>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</si>
  <si>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</si>
  <si>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</si>
  <si>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</si>
  <si>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</si>
  <si>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</si>
  <si>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</si>
  <si>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</si>
  <si>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</si>
  <si>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</si>
  <si>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</si>
  <si>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</si>
  <si>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</si>
  <si>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</si>
  <si>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</si>
  <si>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</si>
  <si>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</si>
  <si>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</si>
  <si>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</si>
  <si>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</si>
  <si>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</si>
  <si>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</si>
  <si>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</si>
  <si>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</si>
  <si>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</si>
  <si>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</si>
  <si>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</si>
  <si>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</si>
  <si>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</si>
  <si>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</si>
  <si>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</si>
  <si>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</si>
  <si>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</si>
  <si>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</si>
  <si>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</si>
  <si>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</si>
  <si>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</si>
  <si>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</si>
  <si>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</si>
  <si>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</si>
  <si>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</si>
  <si>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</si>
  <si>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</si>
  <si>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</si>
  <si>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</si>
  <si>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</si>
  <si>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</si>
  <si>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</si>
  <si>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</si>
  <si>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</si>
  <si>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</si>
  <si>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</si>
  <si>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</si>
  <si>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</si>
  <si>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</si>
  <si>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</si>
  <si>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</si>
  <si>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</si>
  <si>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</si>
  <si>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</si>
  <si>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</si>
  <si>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</si>
  <si>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</si>
  <si>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</si>
  <si>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</si>
  <si>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</si>
  <si>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</si>
  <si>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</si>
  <si>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</si>
  <si>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</si>
  <si>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</si>
  <si>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</si>
  <si>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</si>
  <si>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</si>
  <si>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</si>
  <si>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</si>
  <si>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</si>
  <si>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</si>
  <si>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</si>
  <si>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</si>
  <si>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</si>
  <si>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</si>
  <si>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</si>
  <si>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</si>
  <si>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</si>
  <si>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</si>
  <si>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</si>
  <si>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</si>
  <si>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</si>
  <si>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</si>
  <si>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</si>
  <si>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</si>
  <si>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</si>
  <si>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</si>
  <si>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</si>
  <si>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</si>
  <si>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</si>
  <si>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</si>
  <si>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</si>
  <si>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</si>
  <si>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</si>
  <si>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</si>
  <si>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</si>
  <si>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</si>
  <si>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</si>
  <si>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</si>
  <si>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</si>
  <si>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</si>
  <si>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</si>
  <si>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</si>
  <si>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</si>
  <si>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</si>
  <si>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</si>
  <si>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</si>
  <si>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</si>
  <si>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</si>
  <si>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</si>
  <si>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</si>
  <si>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</si>
  <si>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</si>
  <si>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</si>
  <si>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</si>
  <si>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</si>
  <si>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</si>
  <si>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</si>
  <si>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</si>
  <si>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</si>
  <si>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</si>
  <si>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</si>
  <si>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</si>
  <si>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</si>
  <si>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</si>
  <si>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</si>
  <si>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</si>
  <si>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</si>
  <si>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</si>
  <si>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</si>
  <si>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</si>
  <si>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</si>
  <si>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</si>
  <si>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</si>
  <si>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</si>
  <si>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</si>
  <si>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</si>
  <si>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</si>
  <si>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</si>
  <si>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</si>
  <si>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</si>
  <si>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</si>
  <si>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</si>
  <si>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</si>
  <si>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</si>
  <si>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</si>
  <si>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</si>
  <si>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</si>
  <si>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</si>
  <si>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</si>
  <si>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</si>
  <si>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</si>
  <si>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</si>
  <si>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</si>
  <si>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</si>
  <si>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</si>
  <si>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</si>
  <si>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</si>
  <si>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</si>
  <si>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</si>
  <si>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</si>
  <si>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</si>
  <si>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</si>
  <si>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</si>
  <si>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</si>
  <si>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</si>
  <si>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</si>
  <si>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</si>
  <si>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</si>
  <si>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</si>
  <si>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</si>
  <si>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</si>
  <si>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</si>
  <si>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</si>
  <si>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</si>
  <si>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</si>
  <si>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</si>
  <si>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</si>
  <si>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</si>
  <si>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</si>
  <si>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</si>
  <si>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</si>
  <si>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</si>
  <si>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</si>
  <si>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</si>
  <si>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</si>
  <si>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</si>
  <si>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</si>
  <si>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</si>
  <si>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</si>
  <si>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</si>
  <si>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</si>
  <si>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</si>
  <si>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</si>
  <si>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</si>
  <si>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</si>
  <si>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</si>
  <si>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</si>
  <si>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</si>
  <si>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</si>
  <si>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</si>
  <si>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</si>
  <si>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</si>
  <si>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</si>
  <si>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</si>
  <si>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</si>
  <si>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</si>
  <si>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</si>
  <si>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</si>
  <si>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</si>
  <si>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</si>
  <si>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</si>
  <si>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</si>
  <si>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</si>
  <si>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</si>
  <si>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</si>
  <si>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</si>
  <si>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</si>
  <si>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</si>
  <si>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</si>
  <si>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</si>
  <si>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</si>
  <si>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</si>
  <si>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</si>
  <si>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</si>
  <si>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</si>
  <si>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</si>
  <si>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</si>
  <si>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</si>
  <si>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</si>
  <si>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</si>
  <si>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</si>
  <si>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</si>
  <si>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</si>
  <si>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</si>
  <si>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</si>
  <si>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</si>
  <si>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</si>
  <si>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</si>
  <si>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</si>
  <si>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</si>
  <si>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</si>
  <si>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</si>
  <si>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</si>
  <si>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</si>
  <si>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</si>
  <si>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</si>
  <si>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</si>
  <si>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</si>
  <si>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</si>
  <si>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</si>
  <si>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</si>
  <si>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</si>
  <si>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</si>
  <si>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</si>
  <si>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</si>
  <si>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</si>
  <si>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</si>
  <si>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</si>
  <si>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</si>
  <si>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</si>
  <si>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</si>
  <si>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</si>
  <si>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</si>
  <si>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</si>
  <si>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</si>
  <si>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</si>
  <si>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</si>
  <si>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</si>
  <si>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</si>
  <si>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</si>
  <si>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</si>
  <si>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</si>
  <si>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</si>
  <si>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</si>
  <si>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</si>
  <si>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</si>
  <si>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</si>
  <si>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</si>
  <si>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</si>
  <si>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</si>
  <si>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</si>
  <si>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</si>
  <si>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</si>
  <si>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</si>
  <si>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</si>
  <si>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</si>
  <si>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</si>
  <si>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</si>
  <si>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</si>
  <si>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</si>
  <si>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</si>
  <si>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</si>
  <si>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</si>
  <si>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</si>
  <si>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</si>
  <si>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</si>
  <si>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</si>
  <si>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</si>
  <si>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</si>
  <si>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</si>
  <si>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</si>
  <si>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</si>
  <si>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</si>
  <si>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</si>
  <si>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</si>
  <si>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</si>
  <si>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</si>
  <si>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</si>
  <si>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</si>
  <si>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</si>
  <si>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</si>
  <si>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</si>
  <si>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</si>
  <si>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</si>
  <si>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</si>
  <si>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</si>
  <si>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</si>
  <si>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</si>
  <si>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</si>
  <si>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</si>
  <si>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</si>
  <si>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</si>
  <si>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</si>
  <si>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</si>
  <si>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</si>
  <si>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</si>
  <si>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</si>
  <si>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</si>
  <si>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</si>
  <si>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</si>
  <si>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</si>
  <si>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</si>
  <si>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</si>
  <si>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</si>
  <si>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</si>
  <si>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</si>
  <si>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</si>
  <si>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</si>
  <si>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</si>
  <si>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</si>
  <si>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</si>
  <si>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</si>
  <si>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</si>
  <si>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</si>
  <si>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</si>
  <si>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</si>
  <si>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</si>
  <si>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</si>
  <si>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</si>
  <si>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</si>
  <si>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</si>
  <si>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</si>
  <si>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</si>
  <si>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</si>
  <si>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</si>
  <si>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</si>
  <si>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</si>
  <si>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</si>
  <si>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</si>
  <si>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</si>
  <si>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</si>
  <si>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</si>
  <si>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</si>
  <si>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</si>
  <si>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</si>
  <si>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</si>
  <si>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</si>
  <si>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</si>
  <si>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</si>
  <si>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</si>
  <si>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</si>
  <si>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</si>
  <si>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</si>
  <si>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</si>
  <si>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</si>
  <si>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</si>
  <si>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</si>
  <si>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</si>
  <si>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</si>
  <si>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</si>
  <si>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</si>
  <si>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</si>
  <si>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</si>
  <si>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</si>
  <si>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</si>
  <si>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</si>
  <si>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</si>
  <si>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</si>
  <si>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</si>
  <si>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</si>
  <si>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</si>
  <si>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</si>
  <si>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</si>
  <si>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</si>
  <si>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</si>
  <si>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</si>
  <si>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</si>
  <si>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</si>
  <si>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</si>
  <si>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</si>
  <si>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</si>
  <si>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</si>
  <si>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</si>
  <si>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</si>
  <si>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</si>
  <si>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</si>
  <si>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</si>
  <si>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</si>
  <si>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</si>
  <si>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</si>
  <si>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</si>
  <si>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</si>
  <si>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</si>
  <si>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</si>
  <si>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</si>
  <si>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</si>
  <si>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</si>
  <si>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</si>
  <si>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</si>
  <si>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</si>
  <si>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</si>
  <si>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</si>
  <si>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</si>
  <si>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</si>
  <si>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</si>
  <si>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</si>
  <si>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</si>
  <si>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</si>
  <si>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</si>
  <si>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</si>
  <si>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</si>
  <si>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</si>
  <si>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</si>
  <si>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</si>
  <si>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</si>
  <si>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</si>
  <si>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</si>
  <si>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</si>
  <si>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</si>
  <si>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</si>
  <si>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</si>
  <si>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</si>
  <si>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</si>
  <si>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</si>
  <si>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</si>
  <si>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</si>
  <si>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</si>
  <si>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</si>
  <si>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</si>
  <si>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</si>
  <si>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</si>
  <si>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</si>
  <si>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</si>
  <si>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</si>
  <si>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</si>
  <si>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</si>
  <si>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</si>
  <si>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</si>
  <si>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</si>
  <si>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</si>
  <si>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</si>
  <si>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</si>
  <si>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</si>
  <si>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</si>
  <si>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</si>
  <si>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</si>
  <si>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</si>
  <si>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</si>
  <si>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</si>
  <si>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</si>
  <si>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</si>
  <si>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</si>
  <si>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</si>
  <si>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</si>
  <si>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</si>
  <si>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</si>
  <si>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</si>
  <si>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</si>
  <si>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</si>
  <si>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</si>
  <si>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</si>
  <si>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</si>
  <si>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</si>
  <si>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</si>
  <si>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</si>
  <si>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</si>
  <si>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</si>
  <si>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</si>
  <si>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</si>
  <si>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</si>
  <si>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</si>
  <si>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</si>
  <si>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</si>
  <si>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</si>
  <si>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</si>
  <si>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</si>
  <si>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</si>
  <si>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</si>
  <si>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</si>
  <si>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</si>
  <si>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</si>
  <si>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</si>
  <si>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</si>
  <si>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</si>
  <si>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</si>
  <si>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</si>
  <si>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</si>
  <si>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</si>
  <si>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</si>
  <si>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</si>
  <si>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</si>
  <si>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</si>
  <si>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</si>
  <si>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</si>
  <si>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</si>
  <si>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</si>
  <si>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</si>
  <si>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</si>
  <si>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</si>
  <si>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</si>
  <si>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</si>
  <si>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</si>
  <si>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</si>
  <si>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</si>
  <si>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</si>
  <si>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</si>
  <si>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</si>
  <si>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</si>
  <si>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</si>
  <si>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</si>
  <si>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</si>
  <si>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</si>
  <si>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</si>
  <si>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</si>
  <si>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</si>
  <si>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</si>
  <si>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</si>
  <si>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</si>
  <si>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</si>
  <si>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</si>
  <si>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</si>
  <si>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</si>
  <si>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</si>
  <si>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</si>
  <si>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</si>
  <si>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</si>
  <si>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</si>
  <si>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</si>
  <si>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</si>
  <si>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</si>
  <si>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</si>
  <si>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</si>
  <si>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</si>
  <si>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</si>
  <si>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</si>
  <si>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</si>
  <si>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</si>
  <si>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</si>
  <si>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</si>
  <si>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</si>
  <si>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</si>
  <si>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</si>
  <si>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</si>
  <si>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</si>
  <si>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</si>
  <si>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</si>
  <si>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</si>
  <si>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</si>
  <si>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</si>
  <si>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</si>
  <si>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</si>
  <si>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</si>
  <si>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</si>
  <si>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</si>
  <si>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</si>
  <si>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</si>
  <si>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</si>
  <si>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</si>
  <si>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</si>
  <si>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</si>
  <si>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</si>
  <si>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</si>
  <si>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</si>
  <si>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</si>
  <si>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</si>
  <si>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</si>
  <si>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</si>
  <si>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</si>
  <si>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</si>
  <si>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</si>
  <si>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</si>
  <si>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</si>
  <si>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</si>
  <si>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</si>
  <si>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</si>
  <si>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</si>
  <si>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</si>
  <si>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</si>
  <si>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</si>
  <si>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</si>
  <si>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</si>
  <si>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</si>
  <si>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</si>
  <si>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</si>
  <si>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</si>
  <si>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</si>
  <si>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</si>
  <si>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</si>
  <si>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</si>
  <si>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</si>
  <si>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</si>
  <si>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</si>
  <si>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</si>
  <si>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</si>
  <si>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</si>
  <si>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</si>
  <si>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</si>
  <si>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</si>
  <si>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</si>
  <si>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</si>
  <si>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</si>
  <si>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</si>
  <si>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</si>
  <si>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</si>
  <si>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</si>
  <si>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</si>
  <si>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</si>
  <si>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</si>
  <si>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</si>
  <si>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</si>
  <si>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</si>
  <si>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</si>
  <si>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</si>
  <si>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</si>
  <si>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</si>
  <si>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</si>
  <si>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</si>
  <si>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</si>
  <si>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</si>
  <si>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</si>
  <si>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</si>
  <si>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</si>
  <si>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</si>
  <si>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</si>
  <si>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</si>
  <si>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</si>
  <si>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</si>
  <si>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</si>
  <si>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</si>
  <si>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</si>
  <si>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</si>
  <si>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</si>
  <si>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</si>
  <si>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</si>
  <si>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</si>
  <si>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</si>
  <si>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</si>
  <si>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</si>
  <si>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</si>
  <si>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</si>
  <si>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</si>
  <si>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</si>
  <si>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</si>
  <si>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</si>
  <si>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</si>
  <si>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</si>
  <si>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</si>
  <si>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</si>
  <si>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</si>
  <si>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</si>
  <si>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</si>
  <si>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</si>
  <si>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</si>
  <si>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</si>
  <si>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</si>
  <si>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</si>
  <si>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</si>
  <si>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</si>
  <si>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</si>
  <si>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</si>
  <si>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</si>
  <si>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</si>
  <si>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</si>
  <si>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</si>
  <si>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</si>
  <si>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</si>
  <si>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</si>
  <si>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</si>
  <si>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</si>
  <si>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</si>
  <si>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</si>
  <si>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</si>
  <si>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</si>
  <si>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</si>
  <si>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</si>
  <si>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</si>
  <si>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</si>
  <si>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</si>
  <si>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</si>
  <si>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</si>
  <si>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</si>
  <si>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</si>
  <si>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</si>
  <si>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</si>
  <si>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</si>
  <si>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</si>
  <si>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</si>
  <si>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</si>
  <si>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</si>
  <si>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</si>
  <si>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</si>
  <si>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</si>
  <si>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</si>
  <si>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</si>
  <si>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</si>
  <si>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</si>
  <si>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</si>
  <si>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</si>
  <si>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</si>
  <si>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</si>
  <si>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</si>
  <si>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</si>
  <si>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</si>
  <si>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</si>
  <si>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</si>
  <si>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</si>
  <si>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</si>
  <si>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</si>
  <si>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</si>
  <si>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</si>
  <si>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</si>
  <si>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</si>
  <si>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</si>
  <si>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</si>
  <si>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</si>
  <si>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</si>
  <si>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</si>
  <si>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</si>
  <si>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</si>
  <si>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</si>
  <si>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</si>
  <si>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</si>
  <si>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</si>
  <si>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</si>
  <si>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</si>
  <si>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</si>
  <si>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</si>
  <si>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</si>
  <si>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</si>
  <si>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</si>
  <si>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</si>
  <si>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</si>
  <si>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</si>
  <si>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</si>
  <si>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</si>
  <si>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</si>
  <si>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</si>
  <si>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</si>
  <si>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</si>
  <si>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</si>
  <si>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</si>
  <si>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</si>
  <si>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</si>
  <si>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</si>
  <si>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</si>
  <si>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</si>
  <si>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</si>
  <si>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</si>
  <si>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</si>
  <si>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</si>
  <si>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</si>
  <si>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</si>
  <si>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</si>
  <si>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</si>
  <si>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</si>
  <si>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</si>
  <si>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</si>
  <si>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</si>
  <si>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</si>
  <si>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</si>
  <si>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</si>
  <si>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</si>
  <si>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</si>
  <si>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</si>
  <si>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</si>
  <si>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</si>
  <si>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</si>
  <si>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</si>
  <si>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</si>
  <si>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</si>
  <si>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</si>
  <si>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</si>
  <si>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</si>
  <si>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</si>
  <si>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</si>
  <si>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</si>
  <si>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</si>
  <si>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</si>
  <si>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</si>
  <si>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</si>
  <si>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</si>
  <si>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</si>
  <si>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</si>
  <si>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</si>
  <si>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</si>
  <si>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</si>
  <si>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</si>
  <si>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</si>
  <si>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</si>
  <si>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</si>
  <si>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</si>
  <si>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</si>
  <si>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</si>
  <si>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</si>
  <si>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</si>
  <si>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</si>
  <si>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</si>
  <si>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</si>
  <si>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</si>
  <si>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</si>
  <si>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</si>
  <si>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</si>
  <si>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</si>
  <si>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</si>
  <si>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</si>
  <si>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</si>
  <si>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</si>
  <si>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</si>
  <si>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</si>
  <si>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</si>
  <si>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</si>
  <si>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</si>
  <si>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</si>
  <si>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</si>
  <si>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</si>
  <si>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</si>
  <si>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</si>
  <si>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</si>
  <si>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</si>
  <si>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</si>
  <si>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</si>
  <si>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</si>
  <si>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</si>
  <si>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</si>
  <si>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</si>
  <si>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</si>
  <si>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</si>
  <si>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</si>
  <si>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</si>
  <si>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</si>
  <si>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</si>
  <si>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</si>
  <si>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</si>
  <si>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</si>
  <si>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</si>
  <si>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</si>
  <si>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</si>
  <si>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</si>
  <si>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</si>
  <si>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</si>
  <si>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</si>
  <si>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</si>
  <si>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</si>
  <si>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</si>
  <si>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</si>
  <si>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</si>
  <si>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</si>
  <si>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</si>
  <si>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</si>
  <si>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</si>
  <si>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</si>
  <si>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</si>
  <si>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</si>
  <si>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</si>
  <si>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</si>
  <si>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</si>
  <si>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</si>
  <si>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</si>
  <si>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</si>
  <si>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</si>
  <si>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</si>
  <si>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</si>
  <si>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</si>
  <si>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</si>
  <si>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</si>
  <si>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</si>
  <si>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</si>
  <si>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</si>
  <si>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</si>
  <si>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</si>
  <si>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</si>
  <si>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</si>
  <si>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</si>
  <si>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</si>
  <si>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</si>
  <si>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</si>
  <si>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</si>
  <si>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</si>
  <si>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</si>
  <si>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</si>
  <si>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</si>
  <si>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</si>
  <si>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</si>
  <si>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</si>
  <si>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</si>
  <si>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</si>
  <si>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</si>
  <si>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</si>
  <si>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</si>
  <si>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</si>
  <si>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</si>
  <si>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</si>
  <si>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</si>
  <si>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</si>
  <si>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</si>
  <si>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</si>
  <si>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</si>
  <si>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</si>
  <si>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</si>
  <si>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</si>
  <si>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</si>
  <si>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</si>
  <si>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</si>
  <si>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</si>
  <si>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</si>
  <si>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</si>
  <si>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</si>
  <si>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</si>
  <si>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</si>
  <si>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</si>
  <si>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</si>
  <si>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</si>
  <si>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</si>
  <si>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</si>
  <si>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</si>
  <si>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</si>
  <si>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</si>
  <si>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</si>
  <si>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</si>
  <si>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</si>
  <si>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</si>
  <si>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</si>
  <si>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</si>
  <si>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</si>
  <si>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</si>
  <si>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</si>
  <si>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</si>
  <si>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</si>
  <si>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</si>
  <si>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</si>
  <si>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</si>
  <si>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</si>
  <si>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</si>
  <si>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</si>
  <si>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</si>
  <si>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</si>
  <si>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</si>
  <si>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</si>
  <si>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</si>
  <si>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</si>
  <si>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</si>
  <si>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</si>
  <si>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</si>
  <si>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</si>
  <si>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</si>
  <si>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</si>
  <si>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</si>
  <si>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</si>
  <si>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</si>
  <si>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</si>
  <si>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</si>
  <si>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</si>
  <si>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</si>
  <si>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</si>
  <si>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</si>
  <si>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</si>
  <si>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</si>
  <si>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</si>
  <si>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</si>
  <si>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</si>
  <si>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</si>
  <si>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</si>
  <si>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</si>
  <si>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</si>
  <si>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</si>
  <si>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</si>
  <si>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</si>
  <si>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</si>
  <si>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</si>
  <si>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</si>
  <si>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</si>
  <si>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</si>
  <si>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</si>
  <si>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</si>
  <si>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</si>
  <si>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</si>
  <si>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</si>
  <si>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</si>
  <si>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</si>
  <si>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</si>
  <si>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</si>
  <si>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</si>
  <si>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</si>
  <si>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</si>
  <si>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</si>
  <si>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</si>
  <si>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</si>
  <si>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</si>
  <si>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</si>
  <si>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</si>
  <si>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</si>
  <si>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</si>
  <si>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</si>
  <si>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</si>
  <si>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</si>
  <si>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</si>
  <si>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</si>
  <si>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</si>
  <si>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</si>
  <si>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</si>
  <si>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</si>
  <si>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</si>
  <si>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</si>
  <si>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</si>
  <si>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</si>
  <si>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</si>
  <si>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</si>
  <si>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</si>
  <si>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</si>
  <si>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</si>
  <si>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</si>
  <si>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</si>
  <si>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</si>
  <si>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</si>
  <si>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</si>
  <si>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</si>
  <si>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</si>
  <si>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</si>
  <si>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</si>
  <si>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</si>
  <si>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</si>
  <si>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</si>
  <si>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</si>
  <si>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</si>
  <si>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</si>
  <si>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</si>
  <si>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</si>
  <si>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</si>
  <si>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</si>
  <si>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</si>
  <si>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</si>
  <si>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</si>
  <si>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</si>
  <si>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</si>
  <si>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</si>
  <si>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</si>
  <si>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</si>
  <si>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</si>
  <si>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</si>
  <si>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</si>
  <si>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</si>
  <si>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</si>
  <si>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</si>
  <si>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</si>
  <si>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</si>
  <si>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</si>
  <si>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</si>
  <si>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</si>
  <si>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</si>
  <si>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</si>
  <si>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</si>
  <si>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</si>
  <si>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</si>
  <si>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</si>
  <si>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</si>
  <si>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</si>
  <si>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</si>
  <si>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</si>
  <si>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</si>
  <si>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</si>
  <si>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</si>
  <si>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</si>
  <si>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</si>
  <si>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</si>
  <si>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</si>
  <si>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</si>
  <si>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</si>
  <si>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</si>
  <si>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</si>
  <si>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</si>
  <si>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</si>
  <si>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</si>
  <si>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</si>
  <si>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</si>
  <si>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</si>
  <si>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</si>
  <si>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</si>
  <si>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</si>
  <si>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</si>
  <si>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</si>
  <si>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</si>
  <si>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</si>
  <si>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</si>
  <si>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</si>
  <si>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</si>
  <si>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</si>
  <si>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</si>
  <si>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</si>
  <si>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</si>
  <si>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</si>
  <si>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</si>
  <si>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</si>
  <si>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</si>
  <si>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</si>
  <si>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</si>
  <si>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</si>
  <si>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</si>
  <si>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</si>
  <si>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</si>
  <si>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</si>
  <si>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</si>
  <si>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</si>
  <si>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</si>
  <si>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</si>
  <si>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</si>
  <si>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</si>
  <si>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</si>
  <si>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</si>
  <si>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</si>
  <si>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</si>
  <si>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</si>
  <si>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</si>
  <si>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</si>
  <si>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</si>
  <si>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</si>
  <si>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</si>
  <si>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</si>
  <si>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</si>
  <si>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</si>
  <si>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</si>
  <si>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</si>
  <si>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</si>
  <si>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</si>
  <si>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</si>
  <si>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</si>
  <si>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</si>
  <si>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</si>
  <si>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</si>
  <si>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</si>
  <si>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</si>
  <si>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</si>
  <si>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</si>
  <si>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</si>
  <si>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</si>
  <si>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</si>
  <si>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</si>
  <si>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</si>
  <si>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</si>
  <si>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</si>
  <si>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</si>
  <si>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</si>
  <si>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</si>
  <si>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</si>
  <si>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</si>
  <si>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</si>
  <si>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</si>
  <si>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</si>
  <si>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</si>
  <si>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</si>
  <si>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</si>
  <si>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</si>
  <si>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</si>
  <si>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</si>
  <si>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</si>
  <si>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</si>
  <si>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</si>
  <si>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</si>
  <si>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</si>
  <si>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</si>
  <si>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</si>
  <si>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</si>
  <si>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</si>
  <si>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</si>
  <si>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</si>
  <si>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</si>
  <si>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</si>
  <si>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</si>
  <si>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</si>
  <si>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</si>
  <si>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</si>
  <si>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</si>
  <si>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</si>
  <si>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</si>
  <si>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</si>
  <si>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</si>
  <si>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</si>
  <si>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</si>
  <si>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</si>
  <si>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</si>
  <si>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</si>
  <si>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</si>
  <si>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</si>
  <si>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</si>
  <si>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</si>
  <si>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</si>
  <si>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</si>
  <si>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</si>
  <si>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</si>
  <si>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</si>
  <si>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</si>
  <si>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</si>
  <si>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</si>
  <si>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</si>
  <si>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</si>
  <si>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</si>
  <si>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</si>
  <si>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</si>
  <si>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</si>
  <si>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</si>
  <si>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</si>
  <si>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</si>
  <si>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</si>
  <si>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</si>
  <si>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</si>
  <si>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</si>
  <si>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</si>
  <si>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</si>
  <si>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</si>
  <si>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</si>
  <si>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</si>
  <si>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</si>
  <si>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</si>
  <si>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</si>
  <si>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</si>
  <si>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</si>
  <si>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</si>
  <si>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</si>
  <si>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</si>
  <si>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</si>
  <si>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</si>
  <si>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</si>
  <si>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</si>
  <si>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</si>
  <si>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</si>
  <si>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</si>
  <si>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</si>
  <si>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</si>
  <si>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</si>
  <si>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</si>
  <si>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</si>
  <si>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</si>
  <si>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</si>
  <si>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</si>
  <si>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</si>
  <si>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</si>
  <si>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</si>
  <si>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</si>
  <si>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</si>
  <si>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</si>
  <si>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</si>
  <si>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</si>
  <si>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</si>
  <si>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</si>
  <si>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</si>
  <si>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</si>
  <si>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</si>
  <si>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</si>
  <si>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</si>
  <si>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</si>
  <si>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</si>
  <si>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</si>
  <si>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</si>
  <si>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</si>
  <si>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</si>
  <si>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</si>
  <si>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</si>
  <si>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</si>
  <si>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</si>
  <si>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</si>
  <si>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</si>
  <si>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</si>
  <si>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</si>
  <si>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</si>
  <si>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</si>
  <si>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</si>
  <si>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</si>
  <si>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</si>
  <si>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</si>
  <si>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</si>
  <si>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</si>
  <si>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</si>
  <si>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</si>
  <si>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</si>
  <si>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</si>
  <si>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</si>
  <si>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</si>
  <si>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</si>
  <si>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</si>
  <si>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</si>
  <si>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</si>
  <si>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</si>
  <si>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</si>
  <si>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</si>
  <si>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</si>
  <si>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</si>
  <si>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</si>
  <si>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</si>
  <si>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</si>
  <si>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</si>
  <si>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</si>
  <si>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</si>
  <si>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</si>
  <si>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</si>
  <si>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</si>
  <si>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</si>
  <si>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</si>
  <si>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</si>
  <si>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</si>
  <si>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</si>
  <si>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</si>
  <si>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</si>
  <si>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</si>
  <si>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</si>
  <si>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</si>
  <si>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</si>
  <si>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</si>
  <si>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</si>
  <si>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</si>
  <si>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</si>
  <si>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</si>
  <si>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</si>
  <si>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</si>
  <si>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</si>
  <si>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</si>
  <si>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</si>
  <si>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</si>
  <si>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</si>
  <si>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</si>
  <si>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</si>
  <si>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</si>
  <si>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</si>
  <si>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</si>
  <si>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</si>
  <si>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</si>
  <si>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</si>
  <si>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</si>
  <si>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</si>
  <si>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</si>
  <si>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</si>
  <si>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</si>
  <si>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</si>
  <si>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</si>
  <si>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</si>
  <si>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</si>
  <si>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</si>
  <si>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</si>
  <si>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</si>
  <si>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</si>
  <si>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</si>
  <si>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</si>
  <si>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</si>
  <si>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</si>
  <si>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</si>
  <si>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</si>
  <si>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</si>
  <si>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</si>
  <si>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</si>
  <si>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</si>
  <si>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</si>
  <si>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</si>
  <si>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</si>
  <si>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</si>
  <si>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</si>
  <si>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</si>
  <si>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</si>
  <si>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</si>
  <si>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</si>
  <si>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</si>
  <si>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</si>
  <si>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</si>
  <si>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</si>
  <si>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</si>
  <si>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</si>
  <si>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</si>
  <si>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</si>
  <si>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</si>
  <si>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</si>
  <si>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</si>
  <si>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</si>
  <si>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</si>
  <si>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</si>
  <si>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</si>
  <si>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</si>
  <si>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</si>
  <si>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</si>
  <si>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</si>
  <si>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</si>
  <si>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</si>
  <si>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</si>
  <si>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</si>
  <si>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</si>
  <si>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</si>
  <si>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</si>
  <si>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</si>
  <si>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</si>
  <si>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</si>
  <si>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</si>
  <si>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</si>
  <si>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</si>
  <si>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</si>
  <si>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</si>
  <si>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</si>
  <si>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</si>
  <si>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</si>
  <si>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</si>
  <si>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</si>
  <si>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</si>
  <si>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</si>
  <si>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</si>
  <si>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</si>
  <si>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</si>
  <si>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</si>
  <si>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</si>
  <si>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</si>
  <si>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</si>
  <si>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</si>
  <si>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</si>
  <si>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</si>
  <si>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</si>
  <si>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</si>
  <si>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</si>
  <si>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</si>
  <si>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</si>
  <si>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</si>
  <si>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</si>
  <si>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</si>
  <si>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</si>
  <si>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</si>
  <si>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</si>
  <si>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</si>
  <si>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</si>
  <si>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</si>
  <si>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</si>
  <si>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</si>
  <si>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</si>
  <si>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</si>
  <si>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</si>
  <si>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</si>
  <si>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</si>
  <si>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</si>
  <si>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</si>
  <si>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</si>
  <si>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</si>
  <si>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</si>
  <si>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</si>
  <si>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</si>
  <si>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</si>
  <si>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</si>
  <si>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</si>
  <si>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</si>
  <si>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</si>
  <si>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</si>
  <si>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</si>
  <si>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</si>
  <si>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</si>
  <si>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</si>
  <si>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</si>
  <si>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</si>
  <si>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</si>
  <si>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</si>
  <si>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</si>
  <si>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</si>
  <si>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</si>
  <si>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</si>
  <si>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</si>
  <si>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</si>
  <si>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</si>
  <si>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</si>
  <si>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</si>
  <si>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</si>
  <si>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</si>
  <si>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</si>
  <si>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</si>
  <si>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</si>
  <si>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</si>
  <si>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</si>
  <si>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</si>
  <si>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</si>
  <si>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</si>
  <si>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</si>
  <si>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</si>
  <si>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</si>
  <si>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</si>
  <si>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</si>
  <si>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</si>
  <si>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</si>
  <si>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</si>
  <si>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</si>
  <si>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</si>
  <si>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</si>
  <si>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</si>
  <si>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</si>
  <si>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</si>
  <si>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</si>
  <si>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</si>
  <si>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</si>
  <si>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</si>
  <si>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</si>
  <si>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</si>
  <si>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</si>
  <si>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</si>
  <si>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</si>
  <si>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</si>
  <si>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</si>
  <si>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</si>
  <si>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</si>
  <si>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</si>
  <si>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</si>
  <si>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</si>
  <si>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</si>
  <si>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</si>
  <si>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</si>
  <si>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</si>
  <si>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</si>
  <si>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</si>
  <si>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</si>
  <si>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</si>
  <si>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</si>
  <si>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</si>
  <si>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</si>
  <si>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</si>
  <si>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</si>
  <si>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</si>
  <si>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</si>
  <si>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</si>
  <si>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</si>
  <si>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</si>
  <si>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</si>
  <si>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</si>
  <si>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</si>
  <si>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</si>
  <si>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</si>
  <si>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</si>
  <si>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</si>
  <si>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</si>
  <si>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</si>
  <si>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</si>
  <si>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</si>
  <si>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</si>
  <si>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</si>
  <si>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</si>
  <si>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</si>
  <si>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</si>
  <si>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</si>
  <si>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</si>
  <si>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</si>
  <si>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</si>
  <si>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</si>
  <si>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</si>
  <si>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</si>
  <si>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</si>
  <si>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</si>
  <si>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</si>
  <si>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</si>
  <si>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</si>
  <si>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</si>
  <si>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</si>
  <si>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</si>
  <si>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</si>
  <si>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</si>
  <si>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</si>
  <si>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</si>
  <si>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</si>
  <si>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</si>
  <si>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</si>
  <si>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</si>
  <si>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</si>
  <si>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</si>
  <si>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</si>
  <si>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</si>
  <si>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</si>
  <si>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</si>
  <si>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</si>
  <si>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</si>
  <si>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</si>
  <si>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</si>
  <si>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</si>
  <si>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</si>
  <si>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</si>
  <si>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</si>
  <si>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</si>
  <si>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</si>
  <si>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</si>
  <si>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</si>
  <si>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</si>
  <si>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</si>
  <si>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</si>
  <si>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</si>
  <si>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</si>
  <si>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</si>
  <si>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</si>
  <si>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</si>
  <si>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</si>
  <si>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</si>
  <si>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</si>
  <si>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</si>
  <si>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</si>
  <si>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</si>
  <si>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</si>
  <si>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</si>
  <si>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</si>
  <si>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</si>
  <si>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</si>
  <si>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</si>
  <si>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</si>
  <si>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</si>
  <si>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</si>
  <si>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</si>
  <si>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</si>
  <si>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</si>
  <si>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</si>
  <si>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</si>
  <si>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</si>
  <si>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</si>
  <si>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</si>
  <si>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</si>
  <si>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</si>
  <si>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</si>
  <si>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</si>
  <si>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</si>
  <si>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</si>
  <si>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</si>
  <si>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</si>
  <si>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</si>
  <si>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</si>
  <si>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</si>
  <si>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</si>
  <si>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</si>
  <si>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</si>
  <si>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</si>
  <si>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</si>
  <si>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</si>
  <si>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</si>
  <si>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</si>
  <si>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</si>
  <si>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</si>
  <si>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</si>
  <si>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</si>
  <si>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</si>
  <si>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</si>
  <si>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</si>
  <si>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</si>
  <si>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</si>
  <si>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</si>
  <si>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</si>
  <si>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</si>
  <si>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</si>
  <si>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</si>
  <si>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</si>
  <si>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</si>
  <si>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</si>
  <si>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</si>
  <si>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</si>
  <si>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</si>
  <si>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</si>
  <si>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</si>
  <si>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</si>
  <si>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</si>
  <si>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</si>
  <si>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</si>
  <si>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</si>
  <si>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</si>
  <si>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</si>
  <si>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</si>
  <si>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</si>
  <si>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</si>
  <si>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</si>
  <si>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</si>
  <si>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</si>
  <si>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</si>
  <si>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</si>
  <si>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</si>
  <si>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</si>
  <si>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</si>
  <si>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</si>
  <si>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</si>
  <si>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</si>
  <si>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</si>
  <si>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</si>
  <si>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</si>
  <si>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</si>
  <si>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</si>
  <si>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</si>
  <si>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</si>
  <si>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</si>
  <si>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</si>
  <si>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</si>
  <si>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</si>
  <si>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</si>
  <si>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</si>
  <si>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</si>
  <si>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</si>
  <si>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</si>
  <si>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</si>
  <si>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</si>
  <si>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</si>
  <si>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</si>
  <si>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</si>
  <si>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</si>
  <si>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</si>
  <si>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</si>
  <si>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</si>
  <si>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</si>
  <si>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</si>
  <si>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</si>
  <si>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</si>
  <si>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</si>
  <si>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</si>
  <si>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</si>
  <si>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</si>
  <si>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</si>
  <si>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</si>
  <si>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</si>
  <si>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</si>
  <si>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</si>
  <si>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</si>
  <si>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</si>
  <si>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</si>
  <si>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</si>
  <si>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</si>
  <si>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</si>
  <si>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</si>
  <si>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</si>
  <si>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</si>
  <si>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</si>
  <si>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</si>
  <si>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</si>
  <si>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</si>
  <si>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</si>
  <si>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</si>
  <si>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</si>
  <si>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</si>
  <si>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</si>
  <si>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</si>
  <si>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</si>
  <si>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</si>
  <si>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</si>
  <si>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</si>
  <si>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</si>
  <si>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</si>
  <si>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</si>
  <si>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</si>
  <si>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</si>
  <si>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</si>
  <si>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</si>
  <si>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</si>
  <si>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</si>
  <si>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</si>
  <si>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</si>
  <si>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</si>
  <si>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</si>
  <si>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</si>
  <si>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</si>
  <si>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</si>
  <si>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</si>
  <si>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</si>
  <si>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</si>
  <si>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</si>
  <si>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</si>
  <si>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</si>
  <si>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</si>
  <si>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</si>
  <si>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</si>
  <si>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</si>
  <si>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</si>
  <si>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</si>
  <si>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</si>
  <si>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</si>
  <si>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</si>
  <si>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</si>
  <si>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</si>
  <si>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</si>
  <si>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</si>
  <si>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</si>
  <si>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</si>
  <si>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</si>
  <si>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</si>
  <si>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</si>
  <si>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</si>
  <si>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</si>
  <si>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</si>
  <si>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</si>
  <si>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</si>
  <si>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</si>
  <si>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</si>
  <si>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</si>
  <si>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</si>
  <si>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</si>
  <si>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</si>
  <si>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</si>
  <si>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</si>
  <si>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</si>
  <si>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</si>
  <si>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</si>
  <si>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</si>
  <si>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</si>
  <si>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</si>
  <si>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</si>
  <si>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</si>
  <si>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</si>
  <si>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</si>
  <si>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</si>
  <si>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</si>
  <si>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</si>
  <si>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</si>
  <si>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</si>
  <si>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</si>
  <si>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</si>
  <si>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</si>
  <si>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</si>
  <si>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</si>
  <si>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</si>
  <si>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</si>
  <si>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</si>
  <si>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</si>
  <si>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</si>
  <si>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</si>
  <si>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</si>
  <si>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</si>
  <si>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</si>
  <si>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</si>
  <si>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</si>
  <si>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</si>
  <si>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</si>
  <si>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</si>
  <si>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</si>
  <si>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</si>
  <si>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</si>
  <si>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</si>
  <si>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</si>
  <si>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</si>
  <si>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</si>
  <si>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</si>
  <si>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</si>
  <si>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</si>
  <si>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</si>
  <si>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</si>
  <si>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</si>
  <si>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</si>
  <si>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</si>
  <si>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</si>
  <si>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</si>
  <si>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</si>
  <si>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</si>
  <si>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</si>
  <si>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</si>
  <si>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</si>
  <si>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</si>
  <si>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</si>
  <si>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</si>
  <si>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</si>
  <si>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</si>
  <si>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</si>
  <si>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</si>
  <si>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</si>
  <si>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</si>
  <si>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</si>
  <si>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</si>
  <si>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</si>
  <si>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</si>
  <si>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</si>
  <si>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</si>
  <si>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</si>
  <si>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</si>
  <si>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</si>
  <si>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</si>
  <si>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</si>
  <si>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</si>
  <si>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</si>
  <si>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</si>
  <si>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</si>
  <si>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</si>
  <si>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</si>
  <si>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</si>
  <si>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</si>
  <si>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</si>
  <si>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</si>
  <si>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</si>
  <si>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</si>
  <si>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</si>
  <si>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</si>
  <si>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</si>
  <si>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</si>
  <si>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</si>
  <si>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</si>
  <si>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</si>
  <si>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</si>
  <si>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</si>
  <si>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</si>
  <si>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</si>
  <si>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</si>
  <si>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</si>
  <si>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</si>
  <si>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</si>
  <si>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</si>
  <si>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</si>
  <si>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</si>
  <si>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</si>
  <si>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</si>
  <si>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</si>
  <si>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</si>
  <si>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</si>
  <si>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</si>
  <si>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</si>
  <si>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</si>
  <si>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</si>
  <si>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</si>
  <si>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</si>
  <si>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</si>
  <si>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</si>
  <si>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</si>
  <si>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</si>
  <si>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</si>
  <si>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</si>
  <si>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</si>
  <si>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</si>
  <si>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</si>
  <si>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</si>
  <si>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</si>
  <si>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</si>
  <si>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</si>
  <si>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</si>
  <si>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</si>
  <si>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</si>
  <si>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</si>
  <si>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</si>
  <si>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</si>
  <si>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</si>
  <si>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</si>
  <si>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</si>
  <si>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</si>
  <si>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</si>
  <si>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</si>
  <si>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</si>
  <si>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</si>
  <si>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</si>
  <si>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</si>
  <si>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</si>
  <si>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</si>
  <si>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</si>
  <si>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</si>
  <si>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</si>
  <si>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</si>
  <si>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</si>
  <si>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</si>
  <si>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</si>
  <si>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</si>
  <si>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</si>
  <si>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</si>
  <si>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</si>
  <si>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</si>
  <si>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</si>
  <si>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</si>
  <si>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</si>
  <si>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</si>
  <si>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</si>
  <si>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</si>
  <si>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</si>
  <si>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</si>
  <si>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</si>
  <si>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</si>
  <si>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</si>
  <si>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</si>
  <si>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</si>
  <si>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</si>
  <si>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</si>
  <si>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</si>
  <si>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</si>
  <si>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</si>
  <si>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</si>
  <si>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</si>
  <si>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</si>
  <si>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</si>
  <si>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</si>
  <si>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</si>
  <si>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</si>
  <si>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</si>
  <si>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</si>
  <si>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</si>
  <si>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</si>
  <si>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</si>
  <si>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</si>
  <si>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</si>
  <si>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</si>
  <si>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</si>
  <si>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</si>
  <si>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</si>
  <si>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</si>
  <si>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</si>
  <si>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</si>
  <si>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</si>
  <si>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</si>
  <si>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</si>
  <si>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</si>
  <si>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</si>
  <si>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</si>
  <si>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</si>
  <si>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</si>
  <si>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</si>
  <si>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</si>
  <si>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</si>
  <si>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</si>
  <si>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</si>
  <si>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</si>
  <si>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</si>
  <si>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</si>
  <si>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</si>
  <si>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</si>
  <si>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</si>
  <si>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</si>
  <si>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</si>
  <si>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</si>
  <si>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</si>
  <si>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</si>
  <si>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</si>
  <si>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</si>
  <si>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</si>
  <si>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</si>
  <si>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</si>
  <si>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</si>
  <si>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</si>
  <si>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</si>
  <si>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</si>
  <si>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</si>
  <si>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</si>
  <si>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</si>
  <si>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</si>
  <si>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</si>
  <si>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</si>
  <si>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</si>
  <si>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</si>
  <si>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</si>
  <si>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</si>
  <si>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</si>
  <si>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</si>
  <si>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</si>
  <si>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</si>
  <si>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</si>
  <si>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</si>
  <si>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</si>
  <si>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</si>
  <si>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</si>
  <si>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</si>
  <si>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</si>
  <si>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</si>
  <si>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</si>
  <si>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</si>
  <si>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</si>
  <si>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</si>
  <si>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</si>
  <si>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</si>
  <si>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</si>
  <si>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</si>
  <si>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</si>
  <si>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</si>
  <si>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</si>
  <si>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</si>
  <si>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</si>
  <si>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</si>
  <si>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</si>
  <si>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</si>
  <si>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</si>
  <si>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</si>
  <si>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</si>
  <si>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</si>
  <si>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</si>
  <si>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</si>
  <si>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</si>
  <si>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</si>
  <si>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</si>
  <si>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</si>
  <si>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</si>
  <si>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</si>
  <si>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</si>
  <si>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</si>
  <si>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</si>
  <si>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</si>
  <si>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</si>
  <si>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</si>
  <si>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</si>
  <si>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</si>
  <si>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</si>
  <si>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</si>
  <si>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</si>
  <si>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</si>
  <si>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</si>
  <si>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</si>
  <si>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</si>
  <si>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</si>
  <si>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</si>
  <si>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</si>
  <si>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</si>
  <si>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</si>
  <si>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</si>
  <si>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</si>
  <si>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</si>
  <si>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</si>
  <si>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</si>
  <si>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</si>
  <si>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</si>
  <si>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</si>
  <si>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</si>
  <si>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</si>
  <si>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</si>
  <si>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</si>
  <si>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</si>
  <si>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</si>
  <si>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</si>
  <si>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</si>
  <si>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</si>
  <si>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</si>
  <si>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</si>
  <si>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</si>
  <si>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</si>
  <si>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</si>
  <si>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</si>
  <si>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</si>
  <si>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</si>
  <si>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</si>
  <si>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</si>
  <si>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</si>
  <si>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</si>
  <si>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</si>
  <si>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</si>
  <si>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</si>
  <si>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</si>
  <si>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</si>
  <si>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</si>
  <si>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</si>
  <si>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</si>
  <si>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</si>
  <si>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</si>
  <si>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</si>
  <si>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</si>
  <si>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</si>
  <si>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</si>
  <si>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</si>
  <si>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</si>
  <si>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</si>
  <si>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</si>
  <si>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</si>
  <si>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</si>
  <si>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</si>
  <si>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</si>
  <si>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</si>
  <si>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</si>
  <si>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</si>
  <si>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</si>
  <si>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</si>
  <si>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</si>
  <si>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</si>
  <si>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</si>
  <si>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</si>
  <si>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</si>
  <si>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</si>
  <si>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</si>
  <si>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</si>
  <si>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</si>
  <si>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</si>
  <si>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</si>
  <si>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</si>
  <si>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</si>
  <si>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</si>
  <si>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</si>
  <si>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</si>
  <si>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</si>
  <si>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</si>
  <si>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</si>
  <si>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</si>
  <si>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</si>
  <si>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</si>
  <si>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</si>
  <si>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</si>
  <si>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</si>
  <si>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</si>
  <si>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</si>
  <si>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</si>
  <si>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</si>
  <si>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</si>
  <si>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</si>
  <si>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</si>
  <si>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</si>
  <si>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</si>
  <si>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</si>
  <si>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</si>
  <si>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</si>
  <si>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</si>
  <si>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</si>
  <si>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</si>
  <si>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</si>
  <si>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</si>
  <si>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</si>
  <si>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</si>
  <si>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</si>
  <si>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</si>
  <si>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</si>
  <si>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</si>
  <si>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</si>
  <si>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</si>
  <si>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</si>
  <si>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</si>
  <si>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</si>
  <si>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</si>
  <si>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</si>
  <si>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</si>
  <si>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</si>
  <si>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</si>
  <si>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</si>
  <si>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</si>
  <si>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</si>
  <si>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</si>
  <si>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</si>
  <si>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</si>
  <si>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</si>
  <si>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</si>
  <si>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</si>
  <si>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</si>
  <si>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</si>
  <si>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</si>
  <si>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</si>
  <si>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</si>
  <si>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</si>
  <si>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</si>
  <si>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</si>
  <si>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</si>
  <si>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</si>
  <si>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</si>
  <si>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</si>
  <si>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</si>
  <si>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</si>
  <si>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</si>
  <si>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</si>
  <si>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</si>
  <si>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</si>
  <si>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</si>
  <si>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</si>
  <si>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</si>
  <si>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</si>
  <si>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</si>
  <si>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</si>
  <si>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</si>
  <si>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</si>
  <si>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</si>
  <si>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</si>
  <si>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</si>
  <si>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</si>
  <si>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</si>
  <si>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</si>
  <si>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</si>
  <si>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</si>
  <si>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</si>
  <si>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</si>
  <si>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</si>
  <si>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</si>
  <si>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</si>
  <si>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</si>
  <si>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</si>
  <si>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</si>
  <si>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</si>
  <si>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</si>
  <si>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</si>
  <si>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</si>
  <si>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</si>
  <si>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</si>
  <si>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</si>
  <si>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</si>
  <si>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</si>
  <si>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</si>
  <si>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</si>
  <si>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</si>
  <si>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</si>
  <si>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</si>
  <si>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</si>
  <si>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</si>
  <si>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</si>
  <si>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</si>
  <si>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</si>
  <si>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</si>
  <si>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</si>
  <si>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</si>
  <si>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</si>
  <si>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</si>
  <si>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</si>
  <si>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</si>
  <si>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</si>
  <si>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</si>
  <si>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</si>
  <si>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</si>
  <si>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</si>
  <si>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</si>
  <si>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</si>
  <si>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</si>
  <si>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</si>
  <si>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</si>
  <si>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</si>
  <si>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</si>
  <si>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</si>
  <si>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</si>
  <si>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</si>
  <si>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</si>
  <si>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</si>
  <si>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</si>
  <si>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</si>
  <si>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</si>
  <si>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</si>
  <si>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</si>
  <si>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</si>
  <si>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</si>
  <si>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</si>
  <si>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</si>
  <si>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</si>
  <si>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</si>
  <si>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</si>
  <si>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</si>
  <si>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</si>
  <si>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</si>
  <si>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</si>
  <si>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</si>
  <si>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</si>
  <si>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</si>
  <si>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</si>
  <si>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</si>
  <si>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</si>
  <si>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</si>
  <si>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</si>
  <si>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</si>
  <si>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</si>
  <si>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</si>
  <si>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</si>
  <si>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</si>
  <si>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</si>
  <si>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</si>
  <si>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</si>
  <si>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</si>
  <si>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</si>
  <si>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</si>
  <si>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</si>
  <si>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</si>
  <si>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</si>
  <si>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</si>
  <si>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</si>
  <si>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</si>
  <si>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</si>
  <si>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</si>
  <si>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</si>
  <si>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</si>
  <si>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</si>
  <si>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</si>
  <si>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</si>
  <si>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</si>
  <si>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</si>
  <si>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</si>
  <si>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</si>
  <si>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</si>
  <si>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</si>
  <si>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</si>
  <si>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</si>
  <si>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</si>
  <si>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</si>
  <si>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</si>
  <si>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</si>
  <si>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</si>
  <si>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</si>
  <si>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</si>
  <si>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</si>
  <si>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</si>
  <si>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</si>
  <si>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</si>
  <si>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</si>
  <si>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</si>
  <si>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</si>
  <si>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</si>
  <si>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</si>
  <si>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</si>
  <si>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</si>
  <si>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</si>
  <si>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</si>
  <si>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</si>
  <si>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</si>
  <si>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</si>
  <si>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</si>
  <si>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</si>
  <si>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</si>
  <si>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</si>
  <si>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</si>
  <si>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</si>
  <si>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</si>
  <si>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</si>
  <si>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</si>
  <si>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</si>
  <si>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</si>
  <si>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</si>
  <si>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</si>
  <si>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</si>
  <si>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</si>
  <si>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</si>
  <si>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</si>
  <si>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</si>
  <si>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</si>
  <si>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</si>
  <si>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</si>
  <si>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</si>
  <si>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</si>
  <si>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</si>
  <si>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</si>
  <si>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</si>
  <si>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</si>
  <si>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</si>
  <si>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</si>
  <si>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</si>
  <si>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</si>
  <si>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</si>
  <si>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</si>
  <si>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</si>
  <si>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</si>
  <si>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</si>
  <si>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</si>
  <si>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</si>
  <si>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</si>
  <si>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</si>
  <si>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</si>
  <si>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</si>
  <si>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</si>
  <si>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</si>
  <si>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</si>
  <si>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</si>
  <si>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</si>
  <si>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</si>
  <si>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</si>
  <si>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</si>
  <si>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</si>
  <si>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</si>
  <si>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</si>
  <si>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</si>
  <si>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</si>
  <si>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</si>
  <si>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</si>
  <si>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</si>
  <si>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</si>
  <si>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</si>
  <si>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</si>
  <si>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</si>
  <si>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</si>
  <si>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</si>
  <si>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</si>
  <si>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</si>
  <si>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</si>
  <si>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</si>
  <si>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</si>
  <si>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</si>
  <si>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</si>
  <si>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</si>
  <si>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</si>
  <si>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</si>
  <si>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</si>
  <si>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</si>
  <si>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</si>
  <si>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</si>
  <si>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</si>
  <si>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</si>
  <si>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</si>
  <si>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</si>
  <si>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</si>
  <si>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</si>
  <si>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</si>
  <si>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</si>
  <si>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</si>
  <si>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</si>
  <si>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</si>
  <si>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</si>
  <si>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</si>
  <si>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</si>
  <si>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</si>
  <si>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</si>
  <si>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</si>
  <si>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</si>
  <si>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</si>
  <si>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</si>
  <si>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</si>
  <si>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</si>
  <si>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</si>
  <si>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</si>
  <si>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</si>
  <si>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</si>
  <si>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</si>
  <si>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</si>
  <si>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</si>
  <si>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</si>
  <si>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</si>
  <si>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</si>
  <si>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</si>
  <si>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</si>
  <si>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</si>
  <si>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</si>
  <si>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</si>
  <si>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</si>
  <si>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</si>
  <si>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</si>
  <si>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</si>
  <si>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</si>
  <si>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</si>
  <si>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</si>
  <si>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</si>
  <si>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</si>
  <si>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</si>
  <si>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</si>
  <si>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</si>
  <si>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</si>
  <si>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</si>
  <si>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</si>
  <si>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</si>
  <si>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</si>
  <si>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</si>
  <si>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</si>
  <si>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</si>
  <si>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</si>
  <si>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</si>
  <si>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</si>
  <si>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</si>
  <si>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</si>
  <si>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</si>
  <si>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</si>
  <si>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</si>
  <si>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</si>
  <si>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</si>
  <si>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</si>
  <si>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</si>
  <si>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</si>
  <si>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</si>
  <si>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</si>
  <si>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</si>
  <si>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</si>
  <si>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</si>
  <si>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</si>
  <si>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</si>
  <si>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</si>
  <si>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</si>
  <si>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</si>
  <si>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</si>
  <si>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</si>
  <si>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</si>
  <si>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</si>
  <si>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</si>
  <si>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</si>
  <si>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</si>
  <si>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</si>
  <si>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</si>
  <si>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</si>
  <si>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</si>
  <si>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</si>
  <si>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</si>
  <si>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</si>
  <si>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</si>
  <si>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</si>
  <si>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</si>
  <si>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</si>
  <si>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</si>
  <si>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</si>
  <si>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</si>
  <si>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</si>
  <si>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</si>
  <si>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</si>
  <si>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</si>
  <si>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</si>
  <si>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</si>
  <si>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</si>
  <si>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</si>
  <si>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</si>
  <si>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</si>
  <si>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</si>
  <si>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</si>
  <si>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</si>
  <si>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</si>
  <si>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</si>
  <si>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</si>
  <si>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</si>
  <si>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</si>
  <si>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</si>
  <si>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</si>
  <si>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</si>
  <si>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</si>
  <si>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</si>
  <si>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</si>
  <si>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</si>
  <si>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</si>
  <si>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</si>
  <si>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</si>
  <si>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</si>
  <si>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</si>
  <si>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</si>
  <si>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</si>
  <si>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</si>
  <si>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</si>
  <si>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</si>
  <si>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</si>
  <si>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</si>
  <si>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</si>
  <si>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</si>
  <si>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</si>
  <si>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</si>
  <si>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</si>
  <si>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</si>
  <si>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</si>
  <si>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</si>
  <si>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</si>
  <si>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</si>
  <si>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</si>
  <si>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</si>
  <si>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</si>
  <si>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</si>
  <si>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</si>
  <si>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</si>
  <si>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</si>
  <si>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</si>
  <si>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</si>
  <si>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</si>
  <si>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</si>
  <si>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</si>
  <si>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</si>
  <si>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</si>
  <si>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</si>
  <si>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</si>
  <si>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</si>
  <si>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</si>
  <si>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</si>
  <si>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</si>
  <si>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</si>
  <si>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</si>
  <si>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</si>
  <si>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</si>
  <si>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</si>
  <si>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</si>
  <si>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</si>
  <si>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</si>
  <si>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</si>
  <si>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</si>
  <si>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</si>
  <si>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</si>
  <si>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</si>
  <si>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</si>
  <si>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</si>
  <si>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</si>
  <si>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</si>
  <si>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</si>
  <si>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</si>
  <si>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</si>
  <si>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</si>
  <si>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</si>
  <si>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</si>
  <si>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</si>
  <si>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</si>
  <si>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</si>
  <si>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</si>
  <si>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</si>
  <si>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</si>
  <si>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</si>
  <si>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</si>
  <si>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</si>
  <si>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</si>
  <si>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</si>
  <si>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</si>
  <si>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</si>
  <si>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</si>
  <si>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</si>
  <si>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</si>
  <si>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</si>
  <si>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</si>
  <si>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</si>
  <si>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</si>
  <si>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</si>
  <si>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</si>
  <si>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</si>
  <si>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</si>
  <si>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</si>
  <si>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</si>
  <si>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</si>
  <si>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</si>
  <si>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</si>
  <si>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</si>
  <si>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</si>
  <si>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</si>
  <si>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</si>
  <si>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</si>
  <si>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</si>
  <si>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</si>
  <si>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</si>
  <si>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</si>
  <si>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</si>
  <si>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</si>
  <si>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</si>
  <si>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</si>
  <si>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</si>
  <si>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</si>
  <si>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</si>
  <si>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</si>
  <si>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</si>
  <si>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</si>
  <si>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</si>
  <si>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</si>
  <si>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</si>
  <si>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</si>
  <si>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</si>
  <si>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</si>
  <si>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</si>
  <si>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</si>
  <si>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</si>
  <si>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</si>
  <si>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</si>
  <si>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</si>
  <si>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</si>
  <si>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</si>
  <si>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</si>
  <si>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</si>
  <si>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</si>
  <si>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</si>
  <si>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</si>
  <si>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</si>
  <si>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</si>
  <si>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</si>
  <si>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</si>
  <si>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</si>
  <si>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</si>
  <si>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</si>
  <si>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</si>
  <si>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</si>
  <si>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</si>
  <si>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</si>
  <si>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</si>
  <si>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</si>
  <si>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</si>
  <si>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</si>
  <si>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</si>
  <si>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</si>
  <si>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</si>
  <si>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</si>
  <si>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</si>
  <si>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</si>
  <si>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</si>
  <si>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</si>
  <si>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</si>
  <si>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</si>
  <si>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</si>
  <si>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</si>
  <si>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</si>
  <si>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</si>
  <si>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</si>
  <si>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</si>
  <si>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</si>
  <si>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</si>
  <si>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</si>
  <si>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</si>
  <si>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</si>
  <si>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</si>
  <si>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</si>
  <si>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</si>
  <si>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</si>
  <si>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</si>
  <si>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</si>
  <si>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</si>
  <si>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</si>
  <si>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</si>
  <si>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</si>
  <si>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</si>
  <si>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</si>
  <si>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</si>
  <si>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</si>
  <si>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</si>
  <si>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</si>
  <si>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</si>
  <si>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</si>
  <si>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</si>
  <si>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</si>
  <si>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</si>
  <si>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</si>
  <si>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</si>
  <si>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</si>
  <si>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</si>
  <si>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</si>
  <si>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</si>
  <si>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</si>
  <si>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</si>
  <si>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</si>
  <si>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</si>
  <si>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</si>
  <si>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</si>
  <si>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</si>
  <si>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</si>
  <si>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</si>
  <si>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</si>
  <si>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</si>
  <si>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</si>
  <si>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</si>
  <si>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</si>
  <si>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</si>
  <si>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</si>
  <si>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</si>
  <si>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</si>
  <si>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</si>
  <si>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</si>
  <si>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</si>
  <si>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</si>
  <si>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</si>
  <si>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</si>
  <si>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</si>
  <si>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</si>
  <si>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</si>
  <si>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</si>
  <si>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</si>
  <si>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</si>
  <si>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</si>
  <si>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</si>
  <si>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</si>
  <si>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</si>
  <si>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</si>
  <si>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</si>
  <si>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</si>
  <si>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</si>
  <si>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</si>
  <si>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</si>
  <si>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</si>
  <si>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</si>
  <si>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</si>
  <si>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</si>
  <si>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</si>
  <si>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</si>
  <si>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</si>
  <si>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</si>
  <si>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</si>
  <si>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</si>
  <si>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</si>
  <si>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</si>
  <si>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</si>
  <si>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</si>
  <si>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</si>
  <si>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</si>
  <si>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</si>
  <si>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</si>
  <si>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</si>
  <si>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</si>
  <si>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</si>
  <si>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</si>
  <si>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</si>
  <si>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</si>
  <si>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</si>
  <si>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</si>
  <si>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</si>
  <si>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</si>
  <si>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</si>
  <si>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</si>
  <si>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</si>
  <si>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</si>
  <si>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</si>
  <si>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</si>
  <si>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</si>
  <si>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</si>
  <si>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</si>
  <si>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</si>
  <si>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</si>
  <si>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</si>
  <si>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</si>
  <si>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</si>
  <si>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</si>
  <si>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</si>
  <si>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</si>
  <si>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</si>
  <si>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</si>
  <si>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</si>
  <si>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</si>
  <si>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</si>
  <si>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</si>
  <si>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</si>
  <si>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</si>
  <si>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</si>
  <si>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</si>
  <si>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</si>
  <si>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</si>
  <si>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</si>
  <si>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</si>
  <si>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</si>
  <si>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</si>
  <si>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</si>
  <si>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</si>
  <si>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</si>
  <si>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</si>
  <si>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</si>
  <si>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</si>
  <si>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</si>
  <si>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</si>
  <si>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</si>
  <si>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</si>
  <si>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</si>
  <si>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</si>
  <si>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</si>
  <si>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</si>
  <si>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</si>
  <si>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</si>
  <si>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</si>
  <si>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</si>
  <si>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</si>
  <si>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</si>
  <si>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</si>
  <si>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</si>
  <si>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</si>
  <si>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</si>
  <si>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</si>
  <si>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</si>
  <si>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</si>
  <si>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</si>
  <si>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</si>
  <si>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</si>
  <si>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</si>
  <si>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</si>
  <si>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</si>
  <si>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</si>
  <si>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</si>
  <si>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</si>
  <si>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</si>
  <si>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</si>
  <si>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</si>
  <si>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</si>
  <si>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</si>
  <si>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</si>
  <si>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</si>
  <si>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</si>
  <si>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</si>
  <si>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</si>
  <si>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</si>
  <si>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</si>
  <si>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</si>
  <si>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</si>
  <si>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</si>
  <si>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</si>
  <si>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</si>
  <si>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</si>
  <si>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</si>
  <si>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</si>
  <si>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</si>
  <si>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</si>
  <si>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</si>
  <si>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</si>
  <si>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</si>
  <si>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</si>
  <si>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</si>
  <si>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</si>
  <si>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</si>
  <si>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</si>
  <si>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</si>
  <si>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</si>
  <si>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</si>
  <si>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</si>
  <si>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</si>
  <si>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</si>
  <si>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</si>
  <si>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</si>
  <si>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</si>
  <si>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</si>
  <si>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</si>
  <si>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</si>
  <si>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</si>
  <si>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</si>
  <si>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</si>
  <si>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</si>
  <si>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</si>
  <si>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</si>
  <si>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</si>
  <si>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</si>
  <si>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</si>
  <si>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</si>
  <si>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</si>
  <si>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</si>
  <si>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</si>
  <si>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</si>
  <si>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</si>
  <si>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</si>
  <si>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</si>
  <si>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</si>
  <si>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</si>
  <si>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</si>
  <si>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</si>
  <si>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</si>
  <si>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</si>
  <si>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</si>
  <si>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</si>
  <si>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</si>
  <si>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</si>
  <si>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</si>
  <si>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</si>
  <si>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</si>
  <si>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</si>
  <si>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</si>
  <si>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</si>
  <si>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</si>
  <si>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</si>
  <si>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</si>
  <si>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</si>
  <si>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</si>
  <si>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</si>
  <si>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</si>
  <si>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</si>
  <si>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</si>
  <si>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</si>
  <si>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</si>
  <si>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</si>
  <si>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</si>
  <si>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</si>
  <si>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</si>
  <si>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</si>
  <si>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</si>
  <si>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</si>
  <si>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</si>
  <si>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</si>
  <si>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</si>
  <si>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</si>
  <si>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</si>
  <si>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</si>
  <si>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</si>
  <si>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</si>
  <si>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</si>
  <si>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</si>
  <si>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</si>
  <si>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</si>
  <si>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</si>
  <si>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</si>
  <si>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</si>
  <si>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</si>
  <si>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</si>
  <si>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</si>
  <si>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</si>
  <si>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</si>
  <si>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</si>
  <si>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</si>
  <si>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</si>
  <si>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</si>
  <si>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</si>
  <si>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</si>
  <si>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</si>
  <si>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</si>
  <si>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</si>
  <si>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</si>
  <si>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</si>
  <si>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</si>
  <si>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</si>
  <si>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</si>
  <si>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</si>
  <si>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</si>
  <si>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</si>
  <si>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</si>
  <si>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</si>
  <si>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</si>
  <si>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</si>
  <si>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</si>
  <si>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</si>
  <si>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</si>
  <si>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</si>
  <si>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</si>
  <si>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</si>
  <si>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</si>
  <si>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</si>
  <si>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</si>
  <si>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</si>
  <si>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</si>
  <si>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</si>
  <si>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</si>
  <si>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</si>
  <si>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</si>
  <si>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</si>
  <si>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</si>
  <si>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</si>
  <si>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</si>
  <si>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</si>
  <si>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</si>
  <si>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</si>
  <si>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</si>
  <si>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</si>
  <si>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</si>
  <si>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</si>
  <si>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</si>
  <si>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</si>
  <si>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</si>
  <si>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</si>
  <si>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</si>
  <si>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</si>
  <si>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</si>
  <si>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</si>
  <si>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</si>
  <si>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</si>
  <si>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</si>
  <si>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</si>
  <si>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</si>
  <si>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</si>
  <si>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</si>
  <si>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</si>
  <si>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</si>
  <si>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</si>
  <si>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</si>
  <si>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</si>
  <si>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</si>
  <si>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</si>
  <si>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</si>
  <si>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</si>
  <si>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</si>
  <si>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</si>
  <si>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</si>
  <si>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</si>
  <si>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</si>
  <si>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</si>
  <si>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</si>
  <si>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</si>
  <si>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</si>
  <si>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</si>
  <si>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</si>
  <si>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</si>
  <si>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</si>
  <si>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</si>
  <si>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</si>
  <si>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</si>
  <si>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</si>
  <si>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</si>
  <si>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</si>
  <si>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</si>
  <si>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</si>
  <si>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</si>
  <si>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</si>
  <si>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</si>
  <si>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</si>
  <si>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</si>
  <si>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</si>
  <si>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</si>
  <si>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</si>
  <si>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</si>
  <si>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</si>
  <si>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</si>
  <si>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</si>
  <si>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</si>
  <si>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</si>
  <si>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</si>
  <si>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</si>
  <si>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</si>
  <si>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</si>
  <si>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</si>
  <si>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</si>
  <si>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</si>
  <si>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</si>
  <si>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</si>
  <si>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</si>
  <si>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</si>
  <si>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</si>
  <si>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</si>
  <si>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</si>
  <si>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</si>
  <si>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</si>
  <si>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</si>
  <si>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</si>
  <si>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</si>
  <si>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</si>
  <si>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</si>
  <si>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</si>
  <si>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</si>
  <si>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</si>
  <si>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</si>
  <si>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</si>
  <si>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</si>
  <si>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</si>
  <si>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</si>
  <si>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</si>
  <si>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</si>
  <si>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</si>
  <si>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</si>
  <si>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</si>
  <si>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</si>
  <si>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</si>
  <si>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</si>
  <si>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</si>
  <si>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</si>
  <si>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</si>
  <si>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</si>
  <si>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</si>
  <si>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</si>
  <si>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</si>
  <si>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</si>
  <si>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</si>
  <si>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</si>
  <si>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</si>
  <si>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</si>
  <si>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</si>
  <si>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</si>
  <si>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</si>
  <si>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</si>
  <si>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</si>
  <si>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</si>
  <si>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</si>
  <si>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</si>
  <si>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</si>
  <si>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</si>
  <si>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</si>
  <si>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</si>
  <si>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</si>
  <si>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</si>
  <si>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</si>
  <si>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</si>
  <si>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</si>
  <si>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</si>
  <si>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</si>
  <si>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</si>
  <si>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</si>
  <si>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</si>
  <si>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</si>
  <si>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</si>
  <si>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</si>
  <si>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</si>
  <si>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</si>
  <si>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</si>
  <si>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</si>
  <si>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</si>
  <si>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</si>
  <si>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</si>
  <si>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</si>
  <si>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</si>
  <si>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</si>
  <si>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</si>
  <si>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</si>
  <si>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</si>
  <si>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</si>
  <si>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</si>
  <si>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</si>
  <si>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</si>
  <si>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</si>
  <si>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</si>
  <si>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</si>
  <si>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</si>
  <si>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</si>
  <si>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</si>
  <si>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</si>
  <si>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</si>
  <si>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</si>
  <si>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</si>
  <si>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</si>
  <si>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</si>
  <si>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</si>
  <si>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</si>
  <si>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</si>
  <si>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</si>
  <si>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</si>
  <si>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</si>
  <si>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</si>
  <si>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</si>
  <si>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</si>
  <si>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</si>
  <si>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</si>
  <si>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</si>
  <si>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</si>
  <si>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</si>
  <si>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</si>
  <si>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</si>
  <si>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</si>
  <si>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</si>
  <si>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</si>
  <si>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</si>
  <si>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</si>
  <si>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</si>
  <si>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</si>
  <si>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</si>
  <si>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</si>
  <si>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</si>
  <si>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</si>
  <si>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</si>
  <si>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</si>
  <si>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</si>
  <si>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</si>
  <si>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</si>
  <si>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</si>
  <si>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</si>
  <si>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</si>
  <si>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</si>
  <si>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</si>
  <si>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</si>
  <si>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</si>
  <si>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</si>
  <si>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</si>
  <si>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</si>
  <si>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</si>
  <si>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</si>
  <si>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</si>
  <si>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</si>
  <si>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</si>
  <si>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</si>
  <si>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</si>
  <si>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</si>
  <si>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</si>
  <si>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</si>
  <si>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</si>
  <si>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</si>
  <si>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</si>
  <si>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</si>
  <si>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</si>
  <si>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</si>
  <si>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</si>
  <si>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</si>
  <si>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</si>
  <si>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</si>
  <si>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</si>
  <si>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</si>
  <si>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</si>
  <si>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</si>
  <si>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</si>
  <si>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</si>
  <si>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</si>
  <si>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</si>
  <si>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</si>
  <si>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</si>
  <si>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</si>
  <si>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</si>
  <si>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</si>
  <si>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</si>
  <si>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</si>
  <si>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</si>
  <si>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</si>
  <si>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</si>
  <si>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</si>
  <si>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</si>
  <si>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</si>
  <si>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</si>
  <si>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</si>
  <si>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</si>
  <si>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</si>
  <si>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</si>
  <si>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</si>
  <si>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</si>
  <si>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</si>
  <si>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</si>
  <si>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</si>
  <si>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</si>
  <si>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</si>
  <si>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</si>
  <si>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</si>
  <si>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</si>
  <si>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</si>
  <si>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</si>
  <si>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</si>
  <si>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</si>
  <si>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</si>
  <si>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</si>
  <si>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</si>
  <si>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</si>
  <si>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</si>
  <si>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</si>
  <si>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</si>
  <si>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</si>
  <si>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</si>
  <si>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</si>
  <si>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</si>
  <si>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</si>
  <si>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</si>
  <si>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</si>
  <si>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</si>
  <si>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</si>
  <si>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</si>
  <si>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</si>
  <si>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</si>
  <si>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</si>
  <si>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</si>
  <si>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</si>
  <si>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</si>
  <si>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</si>
  <si>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</si>
  <si>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</si>
  <si>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</si>
  <si>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</si>
  <si>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</si>
  <si>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</si>
  <si>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</si>
  <si>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</si>
  <si>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</si>
  <si>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</si>
  <si>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</si>
  <si>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</si>
  <si>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</si>
  <si>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</si>
  <si>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</si>
  <si>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</si>
  <si>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</si>
  <si>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</si>
  <si>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</si>
  <si>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</si>
  <si>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</si>
  <si>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</si>
  <si>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</si>
  <si>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</si>
  <si>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</si>
  <si>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</si>
  <si>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</si>
  <si>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</si>
  <si>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</si>
  <si>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</si>
  <si>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</si>
  <si>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</si>
  <si>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</si>
  <si>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</si>
  <si>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</si>
  <si>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</si>
  <si>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</si>
  <si>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</si>
  <si>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</si>
  <si>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</si>
  <si>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</si>
  <si>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</si>
  <si>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</si>
  <si>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</si>
  <si>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</si>
  <si>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</si>
  <si>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</si>
  <si>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</si>
  <si>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</si>
  <si>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</si>
  <si>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</si>
  <si>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</si>
  <si>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</si>
  <si>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</si>
  <si>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</si>
  <si>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</si>
  <si>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</si>
  <si>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</si>
  <si>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</si>
  <si>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</si>
  <si>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</si>
  <si>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</si>
  <si>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</si>
  <si>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</si>
  <si>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</si>
  <si>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</si>
  <si>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</si>
  <si>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</si>
  <si>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</si>
  <si>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</si>
  <si>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</si>
  <si>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</si>
  <si>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</si>
  <si>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</si>
  <si>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</si>
  <si>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</si>
  <si>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</si>
  <si>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</si>
  <si>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</si>
  <si>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</si>
  <si>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</si>
  <si>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</si>
  <si>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</si>
  <si>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</si>
  <si>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</si>
  <si>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</si>
  <si>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</si>
  <si>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</si>
  <si>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</si>
  <si>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</si>
  <si>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</si>
  <si>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</si>
  <si>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</si>
  <si>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</si>
  <si>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</si>
  <si>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</si>
  <si>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</si>
  <si>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</si>
  <si>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</si>
  <si>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</si>
  <si>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</si>
  <si>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</si>
  <si>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</si>
  <si>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</si>
  <si>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</si>
  <si>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</si>
  <si>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</si>
  <si>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</si>
  <si>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</si>
  <si>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</si>
  <si>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</si>
  <si>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</si>
  <si>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</si>
  <si>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</si>
  <si>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</si>
  <si>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</si>
  <si>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</si>
  <si>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</si>
  <si>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</si>
  <si>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</si>
  <si>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</si>
  <si>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</si>
  <si>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</si>
  <si>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</si>
  <si>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</si>
  <si>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</si>
  <si>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</si>
  <si>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</si>
  <si>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</si>
  <si>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</si>
  <si>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</si>
  <si>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</si>
  <si>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</si>
  <si>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</si>
  <si>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</si>
  <si>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</si>
  <si>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</si>
  <si>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</si>
  <si>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</si>
  <si>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</si>
  <si>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</si>
  <si>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</si>
  <si>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</si>
  <si>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</si>
  <si>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</si>
  <si>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</si>
  <si>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</si>
  <si>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</si>
  <si>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</si>
  <si>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</si>
  <si>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</si>
  <si>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</si>
  <si>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</si>
  <si>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</si>
  <si>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</si>
  <si>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</si>
  <si>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</si>
  <si>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</si>
  <si>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</si>
  <si>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</si>
  <si>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</si>
  <si>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</si>
  <si>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</si>
  <si>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</si>
  <si>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</si>
  <si>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</si>
  <si>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</si>
  <si>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</si>
  <si>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</si>
  <si>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</si>
  <si>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</si>
  <si>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</si>
  <si>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</si>
  <si>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</si>
  <si>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</si>
  <si>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</si>
  <si>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</si>
  <si>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</si>
  <si>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</si>
  <si>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</si>
  <si>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</si>
  <si>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</si>
  <si>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</si>
  <si>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</si>
  <si>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</si>
  <si>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</si>
  <si>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</si>
  <si>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</si>
  <si>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</si>
  <si>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</si>
  <si>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</si>
  <si>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</si>
  <si>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</si>
  <si>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</si>
  <si>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</si>
  <si>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</si>
  <si>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</si>
  <si>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</si>
  <si>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</si>
  <si>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</si>
  <si>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</si>
  <si>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</si>
  <si>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</si>
  <si>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</si>
  <si>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</si>
  <si>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</si>
  <si>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</si>
  <si>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</si>
  <si>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</si>
  <si>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</si>
  <si>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</si>
  <si>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</si>
  <si>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</si>
  <si>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</si>
  <si>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</si>
  <si>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</si>
  <si>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</si>
  <si>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</si>
  <si>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</si>
  <si>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</si>
  <si>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</si>
  <si>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</si>
  <si>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</si>
  <si>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</si>
  <si>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</si>
  <si>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</si>
  <si>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</si>
  <si>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</si>
  <si>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</si>
  <si>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</si>
  <si>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</si>
  <si>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</si>
  <si>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</si>
  <si>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</si>
  <si>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</si>
  <si>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</si>
  <si>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</si>
  <si>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</si>
  <si>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</si>
  <si>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</si>
  <si>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</si>
  <si>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</si>
  <si>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</si>
  <si>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</si>
  <si>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</si>
  <si>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</si>
  <si>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</si>
  <si>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</si>
  <si>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</si>
  <si>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</si>
  <si>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</si>
  <si>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</si>
  <si>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</si>
  <si>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</si>
  <si>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</si>
  <si>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</si>
  <si>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</si>
  <si>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</si>
  <si>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</si>
  <si>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</si>
  <si>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</si>
  <si>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</si>
  <si>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</si>
  <si>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</si>
  <si>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</si>
  <si>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</si>
  <si>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</si>
  <si>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</si>
  <si>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</si>
  <si>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</si>
  <si>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</si>
  <si>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</si>
  <si>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</si>
  <si>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</si>
  <si>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</si>
  <si>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</si>
  <si>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</si>
  <si>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</si>
  <si>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</si>
  <si>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</si>
  <si>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</si>
  <si>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</si>
  <si>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</si>
  <si>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</si>
  <si>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</si>
  <si>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</si>
  <si>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</si>
  <si>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</si>
  <si>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</si>
  <si>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</si>
  <si>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</si>
  <si>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</si>
  <si>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</si>
  <si>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</si>
  <si>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</si>
  <si>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</si>
  <si>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</si>
  <si>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</si>
  <si>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</si>
  <si>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</si>
  <si>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</si>
  <si>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</si>
  <si>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</si>
  <si>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</si>
  <si>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</si>
  <si>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</si>
  <si>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</si>
  <si>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</si>
  <si>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</si>
  <si>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</si>
  <si>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</si>
  <si>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</si>
  <si>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</si>
  <si>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</si>
  <si>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</si>
  <si>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</si>
  <si>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</si>
  <si>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</si>
  <si>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</si>
  <si>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</si>
  <si>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</si>
  <si>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</si>
  <si>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</si>
  <si>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</si>
  <si>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</si>
  <si>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</si>
  <si>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</si>
  <si>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</si>
  <si>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</si>
  <si>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</si>
  <si>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</si>
  <si>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</si>
  <si>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</si>
  <si>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</si>
  <si>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</si>
  <si>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</si>
  <si>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</si>
  <si>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</si>
  <si>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</si>
  <si>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</si>
  <si>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</si>
  <si>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</si>
  <si>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</si>
  <si>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</si>
  <si>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</si>
  <si>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</si>
  <si>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</si>
  <si>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</si>
  <si>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</si>
  <si>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</si>
  <si>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</si>
  <si>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</si>
  <si>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</si>
  <si>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</si>
  <si>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</si>
  <si>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</si>
  <si>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</si>
  <si>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</si>
  <si>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</si>
  <si>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</si>
  <si>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</si>
  <si>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</si>
  <si>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</si>
  <si>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</si>
  <si>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</si>
  <si>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</si>
  <si>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</si>
  <si>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</si>
  <si>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</si>
  <si>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</si>
  <si>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</si>
  <si>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</si>
  <si>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</si>
  <si>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</si>
  <si>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</si>
  <si>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</si>
  <si>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</si>
  <si>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</si>
  <si>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</si>
  <si>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</si>
  <si>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</si>
  <si>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</si>
  <si>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</si>
  <si>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</si>
  <si>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</si>
  <si>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</si>
  <si>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</si>
  <si>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</si>
  <si>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</si>
  <si>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</si>
  <si>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</si>
  <si>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</si>
  <si>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</si>
  <si>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</si>
  <si>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</si>
  <si>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</si>
  <si>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</si>
  <si>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</si>
  <si>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</si>
  <si>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</si>
  <si>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</si>
  <si>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</si>
  <si>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</si>
  <si>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</si>
  <si>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</si>
  <si>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</si>
  <si>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</si>
  <si>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</si>
  <si>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</si>
  <si>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</si>
  <si>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</si>
  <si>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</si>
  <si>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</si>
  <si>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</si>
  <si>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</si>
  <si>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</si>
  <si>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</si>
  <si>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</si>
  <si>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</si>
  <si>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</si>
  <si>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</si>
  <si>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</si>
  <si>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</si>
  <si>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</si>
  <si>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</si>
  <si>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</si>
  <si>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</si>
  <si>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</si>
  <si>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</si>
  <si>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</si>
  <si>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</si>
  <si>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</si>
  <si>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</si>
  <si>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</si>
  <si>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</si>
  <si>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</si>
  <si>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</si>
  <si>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</si>
  <si>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</si>
  <si>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</si>
  <si>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</si>
  <si>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</si>
  <si>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</si>
  <si>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</si>
  <si>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</si>
  <si>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</si>
  <si>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</si>
  <si>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</si>
  <si>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</si>
  <si>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</si>
  <si>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</si>
  <si>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</si>
  <si>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</si>
  <si>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</si>
  <si>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</si>
  <si>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</si>
  <si>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</si>
  <si>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</si>
  <si>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</si>
  <si>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</si>
  <si>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</si>
  <si>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</si>
  <si>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</si>
  <si>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</si>
  <si>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</si>
  <si>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</si>
  <si>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</si>
  <si>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</si>
  <si>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</si>
  <si>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</si>
  <si>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</si>
  <si>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</si>
  <si>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</si>
  <si>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</si>
  <si>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</si>
  <si>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</si>
  <si>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</si>
  <si>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</si>
  <si>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</si>
  <si>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</si>
  <si>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</si>
  <si>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</si>
  <si>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</si>
  <si>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</si>
  <si>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</si>
  <si>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</si>
  <si>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</si>
  <si>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</si>
  <si>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</si>
  <si>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</si>
  <si>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</si>
  <si>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</si>
  <si>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</si>
  <si>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</si>
  <si>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</si>
  <si>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</si>
  <si>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</si>
  <si>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</si>
  <si>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</si>
  <si>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</si>
  <si>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</si>
  <si>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</si>
  <si>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</si>
  <si>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</si>
  <si>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</si>
  <si>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</si>
  <si>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</si>
  <si>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</si>
  <si>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</si>
  <si>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</si>
  <si>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</si>
  <si>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</si>
  <si>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</si>
  <si>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</si>
  <si>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</si>
  <si>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</si>
  <si>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</si>
  <si>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</si>
  <si>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</si>
  <si>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</si>
  <si>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</si>
  <si>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</si>
  <si>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</si>
  <si>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</si>
  <si>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</si>
  <si>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</si>
  <si>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</si>
  <si>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</si>
  <si>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</si>
  <si>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</si>
  <si>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</si>
  <si>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</si>
  <si>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</si>
  <si>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</si>
  <si>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</si>
  <si>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</si>
  <si>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</si>
  <si>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</si>
  <si>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</si>
  <si>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</si>
  <si>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</si>
  <si>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</si>
  <si>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</si>
  <si>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</si>
  <si>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</si>
  <si>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</si>
  <si>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</si>
  <si>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</si>
  <si>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</si>
  <si>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</si>
  <si>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</si>
  <si>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</si>
  <si>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</si>
  <si>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</si>
  <si>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</si>
  <si>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</si>
  <si>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</si>
  <si>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</si>
  <si>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</si>
  <si>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</si>
  <si>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</si>
  <si>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</si>
  <si>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</si>
  <si>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</si>
  <si>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</si>
  <si>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</si>
  <si>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</si>
  <si>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</si>
  <si>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</si>
  <si>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</si>
  <si>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</si>
  <si>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</si>
  <si>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</si>
  <si>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</si>
  <si>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</si>
  <si>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</si>
  <si>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</si>
  <si>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</si>
  <si>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</si>
  <si>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</si>
  <si>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</si>
  <si>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</si>
  <si>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</si>
  <si>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</si>
  <si>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</si>
  <si>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</si>
  <si>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</si>
  <si>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</si>
  <si>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</si>
  <si>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</si>
  <si>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</si>
  <si>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</si>
  <si>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</si>
  <si>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</si>
  <si>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</si>
  <si>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</si>
  <si>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</si>
  <si>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</si>
  <si>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</si>
  <si>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</si>
  <si>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</si>
  <si>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</si>
  <si>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</si>
  <si>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</si>
  <si>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</si>
  <si>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</si>
  <si>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</si>
  <si>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</si>
  <si>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</si>
  <si>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</si>
  <si>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</si>
  <si>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</si>
  <si>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</si>
  <si>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</si>
  <si>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</si>
  <si>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</si>
  <si>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</si>
  <si>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</si>
  <si>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</si>
  <si>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</si>
  <si>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</si>
  <si>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</si>
  <si>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</si>
  <si>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</si>
  <si>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</si>
  <si>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</si>
  <si>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</si>
  <si>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</si>
  <si>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</si>
  <si>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</si>
  <si>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</si>
  <si>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</si>
  <si>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</si>
  <si>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</si>
  <si>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</si>
  <si>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</si>
  <si>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</si>
  <si>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</si>
  <si>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</si>
  <si>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</si>
  <si>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</si>
  <si>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</si>
  <si>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</si>
  <si>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</si>
  <si>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</si>
  <si>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</si>
  <si>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</si>
  <si>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</si>
  <si>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</si>
  <si>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</si>
  <si>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</si>
  <si>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</si>
  <si>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</si>
  <si>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</si>
  <si>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</si>
  <si>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</si>
  <si>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</si>
  <si>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</si>
  <si>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</si>
  <si>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</si>
  <si>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</si>
  <si>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</si>
  <si>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</si>
  <si>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</si>
  <si>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</si>
  <si>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</si>
  <si>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</si>
  <si>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</si>
  <si>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</si>
  <si>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</si>
  <si>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</si>
  <si>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</si>
  <si>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</si>
  <si>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</si>
  <si>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</si>
  <si>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</si>
  <si>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</si>
  <si>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</si>
  <si>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</si>
  <si>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</si>
  <si>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</si>
  <si>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</si>
  <si>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</si>
  <si>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</si>
  <si>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</si>
  <si>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</si>
  <si>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</si>
  <si>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</si>
  <si>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</si>
  <si>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</si>
  <si>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</si>
  <si>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</si>
  <si>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</si>
  <si>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</si>
  <si>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</si>
  <si>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</si>
  <si>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</si>
  <si>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</si>
  <si>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</si>
  <si>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</si>
  <si>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</si>
  <si>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</si>
  <si>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</si>
  <si>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</si>
  <si>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</si>
  <si>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</si>
  <si>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</si>
  <si>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</si>
  <si>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</si>
  <si>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</si>
  <si>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</si>
  <si>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</si>
  <si>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</si>
  <si>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</si>
  <si>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</si>
  <si>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</si>
  <si>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</si>
  <si>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</si>
  <si>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</si>
  <si>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</si>
  <si>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</si>
  <si>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</si>
  <si>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</si>
  <si>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</si>
  <si>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</si>
  <si>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</si>
  <si>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</si>
  <si>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</si>
  <si>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</si>
  <si>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</si>
  <si>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</si>
  <si>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</si>
  <si>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</si>
  <si>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</si>
  <si>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</si>
  <si>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</si>
  <si>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</si>
  <si>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</si>
  <si>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</si>
  <si>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</si>
  <si>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</si>
  <si>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</si>
  <si>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</si>
  <si>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</si>
  <si>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</si>
  <si>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</si>
  <si>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</si>
  <si>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</si>
  <si>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</si>
  <si>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</si>
  <si>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</si>
  <si>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</si>
  <si>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</si>
  <si>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</si>
  <si>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</si>
  <si>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</si>
  <si>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</si>
  <si>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</si>
  <si>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</si>
  <si>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</si>
  <si>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</si>
  <si>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</si>
  <si>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</si>
  <si>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</si>
  <si>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</si>
  <si>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</si>
  <si>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</si>
  <si>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</si>
  <si>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</si>
  <si>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</si>
  <si>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</si>
  <si>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</si>
  <si>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</si>
  <si>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</si>
  <si>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</si>
  <si>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</si>
  <si>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</si>
  <si>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</si>
  <si>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</si>
  <si>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</si>
  <si>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</si>
  <si>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</si>
  <si>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</si>
  <si>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</si>
  <si>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</si>
  <si>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</si>
  <si>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</si>
  <si>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</si>
  <si>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</si>
  <si>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</si>
  <si>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</si>
  <si>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</si>
  <si>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</si>
  <si>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</si>
  <si>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</si>
  <si>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</si>
  <si>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</si>
  <si>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</si>
  <si>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</si>
  <si>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</si>
  <si>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</si>
  <si>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</si>
  <si>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</si>
  <si>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</si>
  <si>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</si>
  <si>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</si>
  <si>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</si>
  <si>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</si>
  <si>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</si>
  <si>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</si>
  <si>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</si>
  <si>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</si>
  <si>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</si>
  <si>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</si>
  <si>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</si>
  <si>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</si>
  <si>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</si>
  <si>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</si>
  <si>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</si>
  <si>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</si>
  <si>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</si>
  <si>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</si>
  <si>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</si>
  <si>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</si>
  <si>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</si>
  <si>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</si>
  <si>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</si>
  <si>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</si>
  <si>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</si>
  <si>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</si>
  <si>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</si>
  <si>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</si>
  <si>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</si>
  <si>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</si>
  <si>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</si>
  <si>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</si>
  <si>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</si>
  <si>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</si>
  <si>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</si>
  <si>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</si>
  <si>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</si>
  <si>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</si>
  <si>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</si>
  <si>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</si>
  <si>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</si>
  <si>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</si>
  <si>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</si>
  <si>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</si>
  <si>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</si>
  <si>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</si>
  <si>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</si>
  <si>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</si>
  <si>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</si>
  <si>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</si>
  <si>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</si>
  <si>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</si>
  <si>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</si>
  <si>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</si>
  <si>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</si>
  <si>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</si>
  <si>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</si>
  <si>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</si>
  <si>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</si>
  <si>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</si>
  <si>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</si>
  <si>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</si>
  <si>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</si>
  <si>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</si>
  <si>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</si>
  <si>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</si>
  <si>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</si>
  <si>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</si>
  <si>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</si>
  <si>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</si>
  <si>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</si>
  <si>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</si>
  <si>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</si>
  <si>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</si>
  <si>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</si>
  <si>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</si>
  <si>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</si>
  <si>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</si>
  <si>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</si>
  <si>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</si>
  <si>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</si>
  <si>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</si>
  <si>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</si>
  <si>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</si>
  <si>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</si>
  <si>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</si>
  <si>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</si>
  <si>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</si>
  <si>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</si>
  <si>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</si>
  <si>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</si>
  <si>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</si>
  <si>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</si>
  <si>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</si>
  <si>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</si>
  <si>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</si>
  <si>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</si>
  <si>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</si>
  <si>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</si>
  <si>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</si>
  <si>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</si>
  <si>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</si>
  <si>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</si>
  <si>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</si>
  <si>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</si>
  <si>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</si>
  <si>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</si>
  <si>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</si>
  <si>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</si>
  <si>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</si>
  <si>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</si>
  <si>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</si>
  <si>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</si>
  <si>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</si>
  <si>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</si>
  <si>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</si>
  <si>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</si>
  <si>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</si>
  <si>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</si>
  <si>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</si>
  <si>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</si>
  <si>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</si>
  <si>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</si>
  <si>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</si>
  <si>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</si>
  <si>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</si>
  <si>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</si>
  <si>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</si>
  <si>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</si>
  <si>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</si>
  <si>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</si>
  <si>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</si>
  <si>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</si>
  <si>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</si>
  <si>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</si>
  <si>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</si>
  <si>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</si>
  <si>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</si>
  <si>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</si>
  <si>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</si>
  <si>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</si>
  <si>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</si>
  <si>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</si>
  <si>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</si>
  <si>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</si>
  <si>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</si>
  <si>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</si>
  <si>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</si>
  <si>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</si>
  <si>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</si>
  <si>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</si>
  <si>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</si>
  <si>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</si>
  <si>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</si>
  <si>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</si>
  <si>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</si>
  <si>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</si>
  <si>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</si>
  <si>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</si>
  <si>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</si>
  <si>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</si>
  <si>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</si>
  <si>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</si>
  <si>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</si>
  <si>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</si>
  <si>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</si>
  <si>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</si>
  <si>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</si>
  <si>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</si>
  <si>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</si>
  <si>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</si>
  <si>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</si>
  <si>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</si>
  <si>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</si>
  <si>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</si>
  <si>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</si>
  <si>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</si>
  <si>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</si>
  <si>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</si>
  <si>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</si>
  <si>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</si>
  <si>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</si>
  <si>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</si>
  <si>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</si>
  <si>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</si>
  <si>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</si>
  <si>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</si>
  <si>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</si>
  <si>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</si>
  <si>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</si>
  <si>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</si>
  <si>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</si>
  <si>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</si>
  <si>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</si>
  <si>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</si>
  <si>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</si>
  <si>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</si>
  <si>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</si>
  <si>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</si>
  <si>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</si>
  <si>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</si>
  <si>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</si>
  <si>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</si>
  <si>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</si>
  <si>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</si>
  <si>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</si>
  <si>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</si>
  <si>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</si>
  <si>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</si>
  <si>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</si>
  <si>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</si>
  <si>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</si>
  <si>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</si>
  <si>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</si>
  <si>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</si>
  <si>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</si>
  <si>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</si>
  <si>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</si>
  <si>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</si>
  <si>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</si>
  <si>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</si>
  <si>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</si>
  <si>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</si>
  <si>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</si>
  <si>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</si>
  <si>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</si>
  <si>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</si>
  <si>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</si>
  <si>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</si>
  <si>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</si>
  <si>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</si>
  <si>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</si>
  <si>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</si>
  <si>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</si>
  <si>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</si>
  <si>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</si>
  <si>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</si>
  <si>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</si>
  <si>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</si>
  <si>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</si>
  <si>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</si>
  <si>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</si>
  <si>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</si>
  <si>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</si>
  <si>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</si>
  <si>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</si>
  <si>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</si>
  <si>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</si>
  <si>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</si>
  <si>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</si>
  <si>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</si>
  <si>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</si>
  <si>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</si>
  <si>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</si>
  <si>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</si>
  <si>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</si>
  <si>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</si>
  <si>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</si>
  <si>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</si>
  <si>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</si>
  <si>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</si>
  <si>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</si>
  <si>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</si>
  <si>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</si>
  <si>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</si>
  <si>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</si>
  <si>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</si>
  <si>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</si>
  <si>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</si>
  <si>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</si>
  <si>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</si>
  <si>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</si>
  <si>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</si>
  <si>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</si>
  <si>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</si>
  <si>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</si>
  <si>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</si>
  <si>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</si>
  <si>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</si>
  <si>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</si>
  <si>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</si>
  <si>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</si>
  <si>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</si>
  <si>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</si>
  <si>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</si>
  <si>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</si>
  <si>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</si>
  <si>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</si>
  <si>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</si>
  <si>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</si>
  <si>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</si>
  <si>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</si>
  <si>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</si>
  <si>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</si>
  <si>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</si>
  <si>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</si>
  <si>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</si>
  <si>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</si>
  <si>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</si>
  <si>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</si>
  <si>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</si>
  <si>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</si>
  <si>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</si>
  <si>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</si>
  <si>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</si>
  <si>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</si>
  <si>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</si>
  <si>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</si>
  <si>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</si>
  <si>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</si>
  <si>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</si>
  <si>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</si>
  <si>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</si>
  <si>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</si>
  <si>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</si>
  <si>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</si>
  <si>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</si>
  <si>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</si>
  <si>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</si>
  <si>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</si>
  <si>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</si>
  <si>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</si>
  <si>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</si>
  <si>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</si>
  <si>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</si>
  <si>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</si>
  <si>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</si>
  <si>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</si>
  <si>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</si>
  <si>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</si>
  <si>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</si>
  <si>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</si>
  <si>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</si>
  <si>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</si>
  <si>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</si>
  <si>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</si>
  <si>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</si>
  <si>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</si>
  <si>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</si>
  <si>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</si>
  <si>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</si>
  <si>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</si>
  <si>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</si>
  <si>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</si>
  <si>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</si>
  <si>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</si>
  <si>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</si>
  <si>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</si>
  <si>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</si>
  <si>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</si>
  <si>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</si>
  <si>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</si>
  <si>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</si>
  <si>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</si>
  <si>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</si>
  <si>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</si>
  <si>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</si>
  <si>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</si>
  <si>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</si>
  <si>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</si>
  <si>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</si>
  <si>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</si>
  <si>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</si>
  <si>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</si>
  <si>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</si>
  <si>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</si>
  <si>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</si>
  <si>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</si>
  <si>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</si>
  <si>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</si>
  <si>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</si>
  <si>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</si>
  <si>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</si>
  <si>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</si>
  <si>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</si>
  <si>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</si>
  <si>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</si>
  <si>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</si>
  <si>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</si>
  <si>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</si>
  <si>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</si>
  <si>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</si>
  <si>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</si>
  <si>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</si>
  <si>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</si>
  <si>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</si>
  <si>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</si>
  <si>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</si>
  <si>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</si>
  <si>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</si>
  <si>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</si>
  <si>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</si>
  <si>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</si>
  <si>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</si>
  <si>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</si>
  <si>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</si>
  <si>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</si>
  <si>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</si>
  <si>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</si>
  <si>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</si>
  <si>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</si>
  <si>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</si>
  <si>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</si>
  <si>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</si>
  <si>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</si>
  <si>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</si>
  <si>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</si>
  <si>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</si>
  <si>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</si>
  <si>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</si>
  <si>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</si>
  <si>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</si>
  <si>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</si>
  <si>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</si>
  <si>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</si>
  <si>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</si>
  <si>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</si>
  <si>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</si>
  <si>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</si>
  <si>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</si>
  <si>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</si>
  <si>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</si>
  <si>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</si>
  <si>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</si>
  <si>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</si>
  <si>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</si>
  <si>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</si>
  <si>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</si>
  <si>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</si>
  <si>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</si>
  <si>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</si>
  <si>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</si>
  <si>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</si>
  <si>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</si>
  <si>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</si>
  <si>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</si>
  <si>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</si>
  <si>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</si>
  <si>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</si>
  <si>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</si>
  <si>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</si>
  <si>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</si>
  <si>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</si>
  <si>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</si>
  <si>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</si>
  <si>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</si>
  <si>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</si>
  <si>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</si>
  <si>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</si>
  <si>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</si>
  <si>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</si>
  <si>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</si>
  <si>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</si>
  <si>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</si>
  <si>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</si>
  <si>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</si>
  <si>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</si>
  <si>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</si>
  <si>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</si>
  <si>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</si>
  <si>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</si>
  <si>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</si>
  <si>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</si>
  <si>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</si>
  <si>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</si>
  <si>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</si>
  <si>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</si>
  <si>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</si>
  <si>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</si>
  <si>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</si>
  <si>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</si>
  <si>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</si>
  <si>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</si>
  <si>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</si>
  <si>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</si>
  <si>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</si>
  <si>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</si>
  <si>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</si>
  <si>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</si>
  <si>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</si>
  <si>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</si>
  <si>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</si>
  <si>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</si>
  <si>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</si>
  <si>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</si>
  <si>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</si>
  <si>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</si>
  <si>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</si>
  <si>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</si>
  <si>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</si>
  <si>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</si>
  <si>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</si>
  <si>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</si>
  <si>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</si>
  <si>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</si>
  <si>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</si>
  <si>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</si>
  <si>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</si>
  <si>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</si>
  <si>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</si>
  <si>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</si>
  <si>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</si>
  <si>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</si>
  <si>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</si>
  <si>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</si>
  <si>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</si>
  <si>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</si>
  <si>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</si>
  <si>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</si>
  <si>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</si>
  <si>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</si>
  <si>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</si>
  <si>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</si>
  <si>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</si>
  <si>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</si>
  <si>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</si>
  <si>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</si>
  <si>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</si>
  <si>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</si>
  <si>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</si>
  <si>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</si>
  <si>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</si>
  <si>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</si>
  <si>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</si>
  <si>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</si>
  <si>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</si>
  <si>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</si>
  <si>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</si>
  <si>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</si>
  <si>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</si>
  <si>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</si>
  <si>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</si>
  <si>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</si>
  <si>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</si>
  <si>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</si>
  <si>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</si>
  <si>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</si>
  <si>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</si>
  <si>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</si>
  <si>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</si>
  <si>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</si>
  <si>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</si>
  <si>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</si>
  <si>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</si>
  <si>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</si>
  <si>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</si>
  <si>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</si>
  <si>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</si>
  <si>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</si>
  <si>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</si>
  <si>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</si>
  <si>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</si>
  <si>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</si>
  <si>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</si>
  <si>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</si>
  <si>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</si>
  <si>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</si>
  <si>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</si>
  <si>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</si>
  <si>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</si>
  <si>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</si>
  <si>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</si>
  <si>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</si>
  <si>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</si>
  <si>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</si>
  <si>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</si>
  <si>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</si>
  <si>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</si>
  <si>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</si>
  <si>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</si>
  <si>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</si>
  <si>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</si>
  <si>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</si>
  <si>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</si>
  <si>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</si>
  <si>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</si>
  <si>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</si>
  <si>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</si>
  <si>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</si>
  <si>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</si>
  <si>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</si>
  <si>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</si>
  <si>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</si>
  <si>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</si>
  <si>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</si>
  <si>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</si>
  <si>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</si>
  <si>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</si>
  <si>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</si>
  <si>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</si>
  <si>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</si>
  <si>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</si>
  <si>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</si>
  <si>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</si>
  <si>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</si>
  <si>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</si>
  <si>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</si>
  <si>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</si>
  <si>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</si>
  <si>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</si>
  <si>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</si>
  <si>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</si>
  <si>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</si>
  <si>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</si>
  <si>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</si>
  <si>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</si>
  <si>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</si>
  <si>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</si>
  <si>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</si>
  <si>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</si>
  <si>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</si>
  <si>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</si>
  <si>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</si>
  <si>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</si>
  <si>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</si>
  <si>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</si>
  <si>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</si>
  <si>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</si>
  <si>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</si>
  <si>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</si>
  <si>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</si>
  <si>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</si>
  <si>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</si>
  <si>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</si>
  <si>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</si>
  <si>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</si>
  <si>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</si>
  <si>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</si>
  <si>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</si>
  <si>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</si>
  <si>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</si>
  <si>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</si>
  <si>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</si>
  <si>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</si>
  <si>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</si>
  <si>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</si>
  <si>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</si>
  <si>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</si>
  <si>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</si>
  <si>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</si>
  <si>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</si>
  <si>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</si>
  <si>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</si>
  <si>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</si>
  <si>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</si>
  <si>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</si>
  <si>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</si>
  <si>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</si>
  <si>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</si>
  <si>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</si>
  <si>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</si>
  <si>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</si>
  <si>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</si>
  <si>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</si>
  <si>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</si>
  <si>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</si>
  <si>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</si>
  <si>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</si>
  <si>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</si>
  <si>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</si>
  <si>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</si>
  <si>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</si>
  <si>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</si>
  <si>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</si>
  <si>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</si>
  <si>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</si>
  <si>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</si>
  <si>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</si>
  <si>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</si>
  <si>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</si>
  <si>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</si>
  <si>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</si>
  <si>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</si>
  <si>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</si>
  <si>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</si>
  <si>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</si>
  <si>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</si>
  <si>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</si>
  <si>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</si>
  <si>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</si>
  <si>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</si>
  <si>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</si>
  <si>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</si>
  <si>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</si>
  <si>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</si>
  <si>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</si>
  <si>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</si>
  <si>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</si>
  <si>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</si>
  <si>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</si>
  <si>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</si>
  <si>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</si>
  <si>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</si>
  <si>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</si>
  <si>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</si>
  <si>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</si>
  <si>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</si>
  <si>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</si>
  <si>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</si>
  <si>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</si>
  <si>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</si>
  <si>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</si>
  <si>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</si>
  <si>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</si>
  <si>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</si>
  <si>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</si>
  <si>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</si>
  <si>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</si>
  <si>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</si>
  <si>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</si>
  <si>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</si>
  <si>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</si>
  <si>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</si>
  <si>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</si>
  <si>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</si>
  <si>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</si>
  <si>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</si>
  <si>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</si>
  <si>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</si>
  <si>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</si>
  <si>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</si>
  <si>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</si>
  <si>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</si>
  <si>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</si>
  <si>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</si>
  <si>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</si>
  <si>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</si>
  <si>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</si>
  <si>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</si>
  <si>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</si>
  <si>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</si>
  <si>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</si>
  <si>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</si>
  <si>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</si>
  <si>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</si>
  <si>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</si>
  <si>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</si>
  <si>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</si>
  <si>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</si>
  <si>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</si>
  <si>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</si>
  <si>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</si>
  <si>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</si>
  <si>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</si>
  <si>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</si>
  <si>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</si>
  <si>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</si>
  <si>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</si>
  <si>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</si>
  <si>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</si>
  <si>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</si>
  <si>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</si>
  <si>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</si>
  <si>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</si>
  <si>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</si>
  <si>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</si>
  <si>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</si>
  <si>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</si>
  <si>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</si>
  <si>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</si>
  <si>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</si>
  <si>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</si>
  <si>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</si>
  <si>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</si>
  <si>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</si>
  <si>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</si>
  <si>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</si>
  <si>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</si>
  <si>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</si>
  <si>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</si>
  <si>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</si>
  <si>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</si>
  <si>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</si>
  <si>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</si>
  <si>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</si>
  <si>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</si>
  <si>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</si>
  <si>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</si>
  <si>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</si>
  <si>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</si>
  <si>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</si>
  <si>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</si>
  <si>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</si>
  <si>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</si>
  <si>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</si>
  <si>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</si>
  <si>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</si>
  <si>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</si>
  <si>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</si>
  <si>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</si>
  <si>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</si>
  <si>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</si>
  <si>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</si>
  <si>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</si>
  <si>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</si>
  <si>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</si>
  <si>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</si>
  <si>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</si>
  <si>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</si>
  <si>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</si>
  <si>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</si>
  <si>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</si>
  <si>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</si>
  <si>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</si>
  <si>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</si>
  <si>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</si>
  <si>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</si>
  <si>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</si>
  <si>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</si>
  <si>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</si>
  <si>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</si>
  <si>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</si>
  <si>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</si>
  <si>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</si>
  <si>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</si>
  <si>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</si>
  <si>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</si>
  <si>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</si>
  <si>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</si>
  <si>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</si>
  <si>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</si>
  <si>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</si>
  <si>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</si>
  <si>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</si>
  <si>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</si>
  <si>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</si>
  <si>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</si>
  <si>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</si>
  <si>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</si>
  <si>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</si>
  <si>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</si>
  <si>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</si>
  <si>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</si>
  <si>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</si>
  <si>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</si>
  <si>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</si>
  <si>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</si>
  <si>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</si>
  <si>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</si>
  <si>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</si>
  <si>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</si>
  <si>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</si>
  <si>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</si>
  <si>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</si>
  <si>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</si>
  <si>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</si>
  <si>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</si>
  <si>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</si>
  <si>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</si>
  <si>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</si>
  <si>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</si>
  <si>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</si>
  <si>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</si>
  <si>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</si>
  <si>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</si>
  <si>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</si>
  <si>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</si>
  <si>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</si>
  <si>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</si>
  <si>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</si>
  <si>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</si>
  <si>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</si>
  <si>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</si>
  <si>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</si>
  <si>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</si>
  <si>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</si>
  <si>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</si>
  <si>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</si>
  <si>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</si>
  <si>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</si>
  <si>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</si>
  <si>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</si>
  <si>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</si>
  <si>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</si>
  <si>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</si>
  <si>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</si>
  <si>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</si>
  <si>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</si>
  <si>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</si>
  <si>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</si>
  <si>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</si>
  <si>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</si>
  <si>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</si>
  <si>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</si>
  <si>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</si>
  <si>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</si>
  <si>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</si>
  <si>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</si>
  <si>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</si>
  <si>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</si>
  <si>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</si>
  <si>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</si>
  <si>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</si>
  <si>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</si>
  <si>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</si>
  <si>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</si>
  <si>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</si>
  <si>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</si>
  <si>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</si>
  <si>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</si>
  <si>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</si>
  <si>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</si>
  <si>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</si>
  <si>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</si>
  <si>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</si>
  <si>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</si>
  <si>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</si>
  <si>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</si>
  <si>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</si>
  <si>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</si>
  <si>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</si>
  <si>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</si>
  <si>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</si>
  <si>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</si>
  <si>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</si>
  <si>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</si>
  <si>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</si>
  <si>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</si>
  <si>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</si>
  <si>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</si>
  <si>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</si>
  <si>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</si>
  <si>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</si>
  <si>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</si>
  <si>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</si>
  <si>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</si>
  <si>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</si>
  <si>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</si>
  <si>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</si>
  <si>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</si>
  <si>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</si>
  <si>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</si>
  <si>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</si>
  <si>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</si>
  <si>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</si>
  <si>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</si>
  <si>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</si>
  <si>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</si>
  <si>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</si>
  <si>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</si>
  <si>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</si>
  <si>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</si>
  <si>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</si>
  <si>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</si>
  <si>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</si>
  <si>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</si>
  <si>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</si>
  <si>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</si>
  <si>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</si>
  <si>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</si>
  <si>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</si>
  <si>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</si>
  <si>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</si>
  <si>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</si>
  <si>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</si>
  <si>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</si>
  <si>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</si>
  <si>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</si>
  <si>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</si>
  <si>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</si>
  <si>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</si>
  <si>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</si>
  <si>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</si>
  <si>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</si>
  <si>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</si>
  <si>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</si>
  <si>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</si>
  <si>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</si>
  <si>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</si>
  <si>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</si>
  <si>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</si>
  <si>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</si>
  <si>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</si>
  <si>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</si>
  <si>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</si>
  <si>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</si>
  <si>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</si>
  <si>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</si>
  <si>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</si>
  <si>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</si>
  <si>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</si>
  <si>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</si>
  <si>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</si>
  <si>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</si>
  <si>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</si>
  <si>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</si>
  <si>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</si>
  <si>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</si>
  <si>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</si>
  <si>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</si>
  <si>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</si>
  <si>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</si>
  <si>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</si>
  <si>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</si>
  <si>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</si>
  <si>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</si>
  <si>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</si>
  <si>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</si>
  <si>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</si>
  <si>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</si>
  <si>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</si>
  <si>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</si>
  <si>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</si>
  <si>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</si>
  <si>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</si>
  <si>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</si>
  <si>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</si>
  <si>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</si>
  <si>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</si>
  <si>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</si>
  <si>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</si>
  <si>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</si>
  <si>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</si>
  <si>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</si>
  <si>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</si>
  <si>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</si>
  <si>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</si>
  <si>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</si>
  <si>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</si>
  <si>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</si>
  <si>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</si>
  <si>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</si>
  <si>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</si>
  <si>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</si>
  <si>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</si>
  <si>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</si>
  <si>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</si>
  <si>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</si>
  <si>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</si>
  <si>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</si>
  <si>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</si>
  <si>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</si>
  <si>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</si>
  <si>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</si>
  <si>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</si>
  <si>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</si>
  <si>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</si>
  <si>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</si>
  <si>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</si>
  <si>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</si>
  <si>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</si>
  <si>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</si>
  <si>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</si>
  <si>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</si>
  <si>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</si>
  <si>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</si>
  <si>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</si>
  <si>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</si>
  <si>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</si>
  <si>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</si>
  <si>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</si>
  <si>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</si>
  <si>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</si>
  <si>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</si>
  <si>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</si>
  <si>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</si>
  <si>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</si>
  <si>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</si>
  <si>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</si>
  <si>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</si>
  <si>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</si>
  <si>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</si>
  <si>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</si>
  <si>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</si>
  <si>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</si>
  <si>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</si>
  <si>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</si>
  <si>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</si>
  <si>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</si>
  <si>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</si>
  <si>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</si>
  <si>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</si>
  <si>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</si>
  <si>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</si>
  <si>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</si>
  <si>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</si>
  <si>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</si>
  <si>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</si>
  <si>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</si>
  <si>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</si>
  <si>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</si>
  <si>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</si>
  <si>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</si>
  <si>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</si>
  <si>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</si>
  <si>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</si>
  <si>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</si>
  <si>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</si>
  <si>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</si>
  <si>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</si>
  <si>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</si>
  <si>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</si>
  <si>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</si>
  <si>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</si>
  <si>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</si>
  <si>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</si>
  <si>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</si>
  <si>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</si>
  <si>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</si>
  <si>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</si>
  <si>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</si>
  <si>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</si>
  <si>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</si>
  <si>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</si>
  <si>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</si>
  <si>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</si>
  <si>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</si>
  <si>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</si>
  <si>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</si>
  <si>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</si>
  <si>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</si>
  <si>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</si>
  <si>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</si>
  <si>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</si>
  <si>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</si>
  <si>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</si>
  <si>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</si>
  <si>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</si>
  <si>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</si>
  <si>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</si>
  <si>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</si>
  <si>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</si>
  <si>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</si>
  <si>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</si>
  <si>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</si>
  <si>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</si>
  <si>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</si>
  <si>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</si>
  <si>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</si>
  <si>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</si>
  <si>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</si>
  <si>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</si>
  <si>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</si>
  <si>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</si>
  <si>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</si>
  <si>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</si>
  <si>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</si>
  <si>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</si>
  <si>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</si>
  <si>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</si>
  <si>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</si>
  <si>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</si>
  <si>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</si>
  <si>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</si>
  <si>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</si>
  <si>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</si>
  <si>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</si>
  <si>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</si>
  <si>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</si>
  <si>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</si>
  <si>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</si>
  <si>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</si>
  <si>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</si>
  <si>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</si>
  <si>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</si>
  <si>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</si>
  <si>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</si>
  <si>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</si>
  <si>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</si>
  <si>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</si>
  <si>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</si>
  <si>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</si>
  <si>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</si>
  <si>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</si>
  <si>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</si>
  <si>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</si>
  <si>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</si>
  <si>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</si>
  <si>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</si>
  <si>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</si>
  <si>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</si>
  <si>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</si>
  <si>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</si>
  <si>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</si>
  <si>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</si>
  <si>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</si>
  <si>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</si>
  <si>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</si>
  <si>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</si>
  <si>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</si>
  <si>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</si>
  <si>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</si>
  <si>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</si>
  <si>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</si>
  <si>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</si>
  <si>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</si>
  <si>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</si>
  <si>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</si>
  <si>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</si>
  <si>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</si>
  <si>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</si>
  <si>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</si>
  <si>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</si>
  <si>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</si>
  <si>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</si>
  <si>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</si>
  <si>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</si>
  <si>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</si>
  <si>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</si>
  <si>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</si>
  <si>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</si>
  <si>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</si>
  <si>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</si>
  <si>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</si>
  <si>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</si>
  <si>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</si>
  <si>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</si>
  <si>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</si>
  <si>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</si>
  <si>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</si>
  <si>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</si>
  <si>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</si>
  <si>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</si>
  <si>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</si>
  <si>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</si>
  <si>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</si>
  <si>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</si>
  <si>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</si>
  <si>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</si>
  <si>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</si>
  <si>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</si>
  <si>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</si>
  <si>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</si>
  <si>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</si>
  <si>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</si>
  <si>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</si>
  <si>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</si>
  <si>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</si>
  <si>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</si>
  <si>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</si>
  <si>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</si>
  <si>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</si>
  <si>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</si>
  <si>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</si>
  <si>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</si>
  <si>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</si>
  <si>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</si>
  <si>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</si>
  <si>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</si>
  <si>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</si>
  <si>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</si>
  <si>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</si>
  <si>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</si>
  <si>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</si>
  <si>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</si>
  <si>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</si>
  <si>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</si>
  <si>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</si>
  <si>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</si>
  <si>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</si>
  <si>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</si>
  <si>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</si>
  <si>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</si>
  <si>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</si>
  <si>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</si>
  <si>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</si>
  <si>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</si>
  <si>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</si>
  <si>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</si>
  <si>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</si>
  <si>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</si>
  <si>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</si>
  <si>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</si>
  <si>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</si>
  <si>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</si>
  <si>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</si>
  <si>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</si>
  <si>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</si>
  <si>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</si>
  <si>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</si>
  <si>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</si>
  <si>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</si>
  <si>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</si>
  <si>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</si>
  <si>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</si>
  <si>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</si>
  <si>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</si>
  <si>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</si>
  <si>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</si>
  <si>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</si>
  <si>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</si>
  <si>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</si>
  <si>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</si>
  <si>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</si>
  <si>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</si>
  <si>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</si>
  <si>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</si>
  <si>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</si>
  <si>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</si>
  <si>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</si>
  <si>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</si>
  <si>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</si>
  <si>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</si>
  <si>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</si>
  <si>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</si>
  <si>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</si>
  <si>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</si>
  <si>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</si>
  <si>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</si>
  <si>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</si>
  <si>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</si>
  <si>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</si>
  <si>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</si>
  <si>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</si>
  <si>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</si>
  <si>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</si>
  <si>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</si>
  <si>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</si>
  <si>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</si>
  <si>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</si>
  <si>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</si>
  <si>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</si>
  <si>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</si>
  <si>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</si>
  <si>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</si>
  <si>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</si>
  <si>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</si>
  <si>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</si>
  <si>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</si>
  <si>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</si>
  <si>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</si>
  <si>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</si>
  <si>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</si>
  <si>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</si>
  <si>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</si>
  <si>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</si>
  <si>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</si>
  <si>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</si>
  <si>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</si>
  <si>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</si>
  <si>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</si>
  <si>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</si>
  <si>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</si>
  <si>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</si>
  <si>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</si>
  <si>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</si>
  <si>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</si>
  <si>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</si>
  <si>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</si>
  <si>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</si>
  <si>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</si>
  <si>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</si>
  <si>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</si>
  <si>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</si>
  <si>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</si>
  <si>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</si>
  <si>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</si>
  <si>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</si>
  <si>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</si>
  <si>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</si>
  <si>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</si>
  <si>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</si>
  <si>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</si>
  <si>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</si>
  <si>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</si>
  <si>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</si>
  <si>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</si>
  <si>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</si>
  <si>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</si>
  <si>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</si>
  <si>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</si>
  <si>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</si>
  <si>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</si>
  <si>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</si>
  <si>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</si>
  <si>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</si>
  <si>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</si>
  <si>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</si>
  <si>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</si>
  <si>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</si>
  <si>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</si>
  <si>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</si>
  <si>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</si>
  <si>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</si>
  <si>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</si>
  <si>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</si>
  <si>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</si>
  <si>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</si>
  <si>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</si>
  <si>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</si>
  <si>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</si>
  <si>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</si>
  <si>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</si>
  <si>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</si>
  <si>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</si>
  <si>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</si>
  <si>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</si>
  <si>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</si>
  <si>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</si>
  <si>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</si>
  <si>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</si>
  <si>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</si>
  <si>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</si>
  <si>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</si>
  <si>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</si>
  <si>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</si>
  <si>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</si>
  <si>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</si>
  <si>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</si>
  <si>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</si>
  <si>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</si>
  <si>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</si>
  <si>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</si>
  <si>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</si>
  <si>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</si>
  <si>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</si>
  <si>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</si>
  <si>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</si>
  <si>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</si>
  <si>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</si>
  <si>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</si>
  <si>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</si>
  <si>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</si>
  <si>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</si>
  <si>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</si>
  <si>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</si>
  <si>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</si>
  <si>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</si>
  <si>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</si>
  <si>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</si>
  <si>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</si>
  <si>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</si>
  <si>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</si>
  <si>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</si>
  <si>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</si>
  <si>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</si>
  <si>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</si>
  <si>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</si>
  <si>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</si>
  <si>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</si>
  <si>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</si>
  <si>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</si>
  <si>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</si>
  <si>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</si>
  <si>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</si>
  <si>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</si>
  <si>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</si>
  <si>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</si>
  <si>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</si>
  <si>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</si>
  <si>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</si>
  <si>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</si>
  <si>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</si>
  <si>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</si>
  <si>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</si>
  <si>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</si>
  <si>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</si>
  <si>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</si>
  <si>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</si>
  <si>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</si>
  <si>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</si>
  <si>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</si>
  <si>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</si>
  <si>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</si>
  <si>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</si>
  <si>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</si>
  <si>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</si>
  <si>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</si>
  <si>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</si>
  <si>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</si>
  <si>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</si>
  <si>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</si>
  <si>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</si>
  <si>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</si>
  <si>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</si>
  <si>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</si>
  <si>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</si>
  <si>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</si>
  <si>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</si>
  <si>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</si>
  <si>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</si>
  <si>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</si>
  <si>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</si>
  <si>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</si>
  <si>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</si>
  <si>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</si>
  <si>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</si>
  <si>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</si>
  <si>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</si>
  <si>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</si>
  <si>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</si>
  <si>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</si>
  <si>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</si>
  <si>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</si>
  <si>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</si>
  <si>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</si>
  <si>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</si>
  <si>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</si>
  <si>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</si>
  <si>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</si>
  <si>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</si>
  <si>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</si>
  <si>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</si>
  <si>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</si>
  <si>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</si>
  <si>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</si>
  <si>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</si>
  <si>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</si>
  <si>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</si>
  <si>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</si>
  <si>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</si>
  <si>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</si>
  <si>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</si>
  <si>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</si>
  <si>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</si>
  <si>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</si>
  <si>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</si>
  <si>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</si>
  <si>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</si>
  <si>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</si>
  <si>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</si>
  <si>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</si>
  <si>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</si>
  <si>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</si>
  <si>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</si>
  <si>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</si>
  <si>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</si>
  <si>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</si>
  <si>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</si>
  <si>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</si>
  <si>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</si>
  <si>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</si>
  <si>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</si>
  <si>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</si>
  <si>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</si>
  <si>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</si>
  <si>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</si>
  <si>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</si>
  <si>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</si>
  <si>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</si>
  <si>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</si>
  <si>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</si>
  <si>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</si>
  <si>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</si>
  <si>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</si>
  <si>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</si>
  <si>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</si>
  <si>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</si>
  <si>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</si>
  <si>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</si>
  <si>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</si>
  <si>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</si>
  <si>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</si>
  <si>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</si>
  <si>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</si>
  <si>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</si>
  <si>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</si>
  <si>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</si>
  <si>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</si>
  <si>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</si>
  <si>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</si>
  <si>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</si>
  <si>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</si>
  <si>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</si>
  <si>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</si>
  <si>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</si>
  <si>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</si>
  <si>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</si>
  <si>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</si>
  <si>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</si>
  <si>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</si>
  <si>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</si>
  <si>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</si>
  <si>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</si>
  <si>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</si>
  <si>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</si>
  <si>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</si>
  <si>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</si>
  <si>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</si>
  <si>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</si>
  <si>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</si>
  <si>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</si>
  <si>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</si>
  <si>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</si>
  <si>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</si>
  <si>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</si>
  <si>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</si>
  <si>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</si>
  <si>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</si>
  <si>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</si>
  <si>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</si>
  <si>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</si>
  <si>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</si>
  <si>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</si>
  <si>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</si>
  <si>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</si>
  <si>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</si>
  <si>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</si>
  <si>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</si>
  <si>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</si>
  <si>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</si>
  <si>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</si>
  <si>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</si>
  <si>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</si>
  <si>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</si>
  <si>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</si>
  <si>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</si>
  <si>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</si>
  <si>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</si>
  <si>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</si>
  <si>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</si>
  <si>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</si>
  <si>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</si>
  <si>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</si>
  <si>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</si>
  <si>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</si>
  <si>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</si>
  <si>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</si>
  <si>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</si>
  <si>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</si>
  <si>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</si>
  <si>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</si>
  <si>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</si>
  <si>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</si>
  <si>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</si>
  <si>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</si>
  <si>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</si>
  <si>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</si>
  <si>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</si>
  <si>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</si>
  <si>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</si>
  <si>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</si>
  <si>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</si>
  <si>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</si>
  <si>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</si>
  <si>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</si>
  <si>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</si>
  <si>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</si>
  <si>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</si>
  <si>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</si>
  <si>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</si>
  <si>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</si>
  <si>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</si>
  <si>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</si>
  <si>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</si>
  <si>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</si>
  <si>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</si>
  <si>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</si>
  <si>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</si>
  <si>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</si>
  <si>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</si>
  <si>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</si>
  <si>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</si>
  <si>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</si>
  <si>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</si>
  <si>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</si>
  <si>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</si>
  <si>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</si>
  <si>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</si>
  <si>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</si>
  <si>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</si>
  <si>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</si>
  <si>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</si>
  <si>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</si>
  <si>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</si>
  <si>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</si>
  <si>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</si>
  <si>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</si>
  <si>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</si>
  <si>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</si>
  <si>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</si>
  <si>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</si>
  <si>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</si>
  <si>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</si>
  <si>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</si>
  <si>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</si>
  <si>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</si>
  <si>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</si>
  <si>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</si>
  <si>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</si>
  <si>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</si>
  <si>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</si>
  <si>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</si>
  <si>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</si>
  <si>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</si>
  <si>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</si>
  <si>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</si>
  <si>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</si>
  <si>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</si>
  <si>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</si>
  <si>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</si>
  <si>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</si>
  <si>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</si>
  <si>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</si>
  <si>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</si>
  <si>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</si>
  <si>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</si>
  <si>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</si>
  <si>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</si>
  <si>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</si>
  <si>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</si>
  <si>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</si>
  <si>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</si>
  <si>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</si>
  <si>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</si>
  <si>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</si>
  <si>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</si>
  <si>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</si>
  <si>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</si>
  <si>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</si>
  <si>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</si>
  <si>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</si>
  <si>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</si>
  <si>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</si>
  <si>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</si>
  <si>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</si>
  <si>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</si>
  <si>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</si>
  <si>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</si>
  <si>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</si>
  <si>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</si>
  <si>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</si>
  <si>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</si>
  <si>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</si>
  <si>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</si>
  <si>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</si>
  <si>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</si>
  <si>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</si>
  <si>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</si>
  <si>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</si>
  <si>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</si>
  <si>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</si>
  <si>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</si>
  <si>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</si>
  <si>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</si>
  <si>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</si>
  <si>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</si>
  <si>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</si>
  <si>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</si>
  <si>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</si>
  <si>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</si>
  <si>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</si>
  <si>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</si>
  <si>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</si>
  <si>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</si>
  <si>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</si>
  <si>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</si>
  <si>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</si>
  <si>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</si>
  <si>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</si>
  <si>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</si>
  <si>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</si>
  <si>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</si>
  <si>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</si>
  <si>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</si>
  <si>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</si>
  <si>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</si>
  <si>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</si>
  <si>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</si>
  <si>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</si>
  <si>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</si>
  <si>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</si>
  <si>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</si>
  <si>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</si>
  <si>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</si>
  <si>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</si>
  <si>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</si>
  <si>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</si>
  <si>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</si>
  <si>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</si>
  <si>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</si>
  <si>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</si>
  <si>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</si>
  <si>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</si>
  <si>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</si>
  <si>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</si>
  <si>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</si>
  <si>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</si>
  <si>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</si>
  <si>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</si>
  <si>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</si>
  <si>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</si>
  <si>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</si>
  <si>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</si>
  <si>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</si>
  <si>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</si>
  <si>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</si>
  <si>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</si>
  <si>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</si>
  <si>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</si>
  <si>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</si>
  <si>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</si>
  <si>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</si>
  <si>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</si>
  <si>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</si>
  <si>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</si>
  <si>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</si>
  <si>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</si>
  <si>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</si>
  <si>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</si>
  <si>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</si>
  <si>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</si>
  <si>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</si>
  <si>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</si>
  <si>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</si>
  <si>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</si>
  <si>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</si>
  <si>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</si>
  <si>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</si>
  <si>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</si>
  <si>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</si>
  <si>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</si>
  <si>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</si>
  <si>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</si>
  <si>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</si>
  <si>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</si>
  <si>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</si>
  <si>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</si>
  <si>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</si>
  <si>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</si>
  <si>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</si>
  <si>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</si>
  <si>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</si>
  <si>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</si>
  <si>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</si>
  <si>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</si>
  <si>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</si>
  <si>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</si>
  <si>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</si>
  <si>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</si>
  <si>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</si>
  <si>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</si>
  <si>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</si>
  <si>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</si>
  <si>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</si>
  <si>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</si>
  <si>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</si>
  <si>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</si>
  <si>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</si>
  <si>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</si>
  <si>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</si>
  <si>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</si>
  <si>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</si>
  <si>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</si>
  <si>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</si>
  <si>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</si>
  <si>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</si>
  <si>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</si>
  <si>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</si>
  <si>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</si>
  <si>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</si>
  <si>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</si>
  <si>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</si>
  <si>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</si>
  <si>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</si>
  <si>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</si>
  <si>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</si>
  <si>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</si>
  <si>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</si>
  <si>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</si>
  <si>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</si>
  <si>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</si>
  <si>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</si>
  <si>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</si>
  <si>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</si>
  <si>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</si>
  <si>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</si>
  <si>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</si>
  <si>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</si>
  <si>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</si>
  <si>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</si>
  <si>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</si>
  <si>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</si>
  <si>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</si>
  <si>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</si>
  <si>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</si>
  <si>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</si>
  <si>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</si>
  <si>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</si>
  <si>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</si>
  <si>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</si>
  <si>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</si>
  <si>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</si>
  <si>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</si>
  <si>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</si>
  <si>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</si>
  <si>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</si>
  <si>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</si>
  <si>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</si>
  <si>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</si>
  <si>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</si>
  <si>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</si>
  <si>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</si>
  <si>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</si>
  <si>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</si>
  <si>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</si>
  <si>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</si>
  <si>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</si>
  <si>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</si>
  <si>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</si>
  <si>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</si>
  <si>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</si>
  <si>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</si>
  <si>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</si>
  <si>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</si>
  <si>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</si>
  <si>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</si>
  <si>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</si>
  <si>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</si>
  <si>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</si>
  <si>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</si>
  <si>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</si>
  <si>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</si>
  <si>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</si>
  <si>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</si>
  <si>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</si>
  <si>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</si>
  <si>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</si>
  <si>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</si>
  <si>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</si>
  <si>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</si>
  <si>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</si>
  <si>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</si>
  <si>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</si>
  <si>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</si>
  <si>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</si>
  <si>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</si>
  <si>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</si>
  <si>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</si>
  <si>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</si>
  <si>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</si>
  <si>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</si>
  <si>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</si>
  <si>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</si>
  <si>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</si>
  <si>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</si>
  <si>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</si>
  <si>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</si>
  <si>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</si>
  <si>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</si>
  <si>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</si>
  <si>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</si>
  <si>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</si>
  <si>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</si>
  <si>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</si>
  <si>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</si>
  <si>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</si>
  <si>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</si>
  <si>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</si>
  <si>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</si>
  <si>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</si>
  <si>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</si>
  <si>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</si>
  <si>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</si>
  <si>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</si>
  <si>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</si>
  <si>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</si>
  <si>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</si>
  <si>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</si>
  <si>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</si>
  <si>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</si>
  <si>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</si>
  <si>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</si>
  <si>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</si>
  <si>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</si>
  <si>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</si>
  <si>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</si>
  <si>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</si>
  <si>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</si>
  <si>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</si>
  <si>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</si>
  <si>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</si>
  <si>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</si>
  <si>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</si>
  <si>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</si>
  <si>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</si>
  <si>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</si>
  <si>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</si>
  <si>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</si>
  <si>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</si>
  <si>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</si>
  <si>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</si>
  <si>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</si>
  <si>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</si>
  <si>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</si>
  <si>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</si>
  <si>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</si>
  <si>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</si>
  <si>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</si>
  <si>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</si>
  <si>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</si>
  <si>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</si>
  <si>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</si>
  <si>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</si>
  <si>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</si>
  <si>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</si>
  <si>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</si>
  <si>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</si>
  <si>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</si>
  <si>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</si>
  <si>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</si>
  <si>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</si>
  <si>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</si>
  <si>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</si>
  <si>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</si>
  <si>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</si>
  <si>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</si>
  <si>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</si>
  <si>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</si>
  <si>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</si>
  <si>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</si>
  <si>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</si>
  <si>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</si>
  <si>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</si>
  <si>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</si>
  <si>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</si>
  <si>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</si>
  <si>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</si>
  <si>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</si>
  <si>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</si>
  <si>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</si>
  <si>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</si>
  <si>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</si>
  <si>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</si>
  <si>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</si>
  <si>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</si>
  <si>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</si>
  <si>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</si>
  <si>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</si>
  <si>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</si>
  <si>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</si>
  <si>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</si>
  <si>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</si>
  <si>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</si>
  <si>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</si>
  <si>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</si>
  <si>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</si>
  <si>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</si>
  <si>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</si>
  <si>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</si>
  <si>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</si>
  <si>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</si>
  <si>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</si>
  <si>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</si>
  <si>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</si>
  <si>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</si>
  <si>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</si>
  <si>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</si>
  <si>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</si>
  <si>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</si>
  <si>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</si>
  <si>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</si>
  <si>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</si>
  <si>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</si>
  <si>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</si>
  <si>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</si>
  <si>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</si>
  <si>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</si>
  <si>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</si>
  <si>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</si>
  <si>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</si>
  <si>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</si>
  <si>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</si>
  <si>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</si>
  <si>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</si>
  <si>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</si>
  <si>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</si>
  <si>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</si>
  <si>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</si>
  <si>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</si>
  <si>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</si>
  <si>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</si>
  <si>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</si>
  <si>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</si>
  <si>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</si>
  <si>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</si>
  <si>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</si>
  <si>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</si>
  <si>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</si>
  <si>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</si>
  <si>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</si>
  <si>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</si>
  <si>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</si>
  <si>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</si>
  <si>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</si>
  <si>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</si>
  <si>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</si>
  <si>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</si>
  <si>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</si>
  <si>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</si>
  <si>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</si>
  <si>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</si>
  <si>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</si>
  <si>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</si>
  <si>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</si>
  <si>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</si>
  <si>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</si>
  <si>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</si>
  <si>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</si>
  <si>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</si>
  <si>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</si>
  <si>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</si>
  <si>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</si>
  <si>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</si>
  <si>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</si>
  <si>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</si>
  <si>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</si>
  <si>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</si>
  <si>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</si>
  <si>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</si>
  <si>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</si>
  <si>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</si>
  <si>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</si>
  <si>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</si>
  <si>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</si>
  <si>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</si>
  <si>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</si>
  <si>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</si>
  <si>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</si>
  <si>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</si>
  <si>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</si>
  <si>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</si>
  <si>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</si>
  <si>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</si>
  <si>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</si>
  <si>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</si>
  <si>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</si>
  <si>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</si>
  <si>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</si>
  <si>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</si>
  <si>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</si>
  <si>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</si>
  <si>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</si>
  <si>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</si>
  <si>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</si>
  <si>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</si>
  <si>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</si>
  <si>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</si>
  <si>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</si>
  <si>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</si>
  <si>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</si>
  <si>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</si>
  <si>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</si>
  <si>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</si>
  <si>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</si>
  <si>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</si>
  <si>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</si>
  <si>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</si>
  <si>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</si>
  <si>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</si>
  <si>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</si>
  <si>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</si>
  <si>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</si>
  <si>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</si>
  <si>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</si>
  <si>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</si>
  <si>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</si>
  <si>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</si>
  <si>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</si>
  <si>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</si>
  <si>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</si>
  <si>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</si>
  <si>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</si>
  <si>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</si>
  <si>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</si>
  <si>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</si>
  <si>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</si>
  <si>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</si>
  <si>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</si>
  <si>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</si>
  <si>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</si>
  <si>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</si>
  <si>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</si>
  <si>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</si>
  <si>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</si>
  <si>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</si>
  <si>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</si>
  <si>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</si>
  <si>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</si>
  <si>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</si>
  <si>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</si>
  <si>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</si>
  <si>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</si>
  <si>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</si>
  <si>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</si>
  <si>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</si>
  <si>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</si>
  <si>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</si>
  <si>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</si>
  <si>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</si>
  <si>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</si>
  <si>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</si>
  <si>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</si>
  <si>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</si>
  <si>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</si>
  <si>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</si>
  <si>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</si>
  <si>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</si>
  <si>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</si>
  <si>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</si>
  <si>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</si>
  <si>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</si>
  <si>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</si>
  <si>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</si>
  <si>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</si>
  <si>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</si>
  <si>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</si>
  <si>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</si>
  <si>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</si>
  <si>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</si>
  <si>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</si>
  <si>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</si>
  <si>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</si>
  <si>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</si>
  <si>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</si>
  <si>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</si>
  <si>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</si>
  <si>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</si>
  <si>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</si>
  <si>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</si>
  <si>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</si>
  <si>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</si>
  <si>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</si>
  <si>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</si>
  <si>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</si>
  <si>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</si>
  <si>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</si>
  <si>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</si>
  <si>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</si>
  <si>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</si>
  <si>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</si>
  <si>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</si>
  <si>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</si>
  <si>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</si>
  <si>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</si>
  <si>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</si>
  <si>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</si>
  <si>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</si>
  <si>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</si>
  <si>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</si>
  <si>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</si>
  <si>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</si>
  <si>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</si>
  <si>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</si>
  <si>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</si>
  <si>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</si>
  <si>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</si>
  <si>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</si>
  <si>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</si>
  <si>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</si>
  <si>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</si>
  <si>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</si>
  <si>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</si>
  <si>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</si>
  <si>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</si>
  <si>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</si>
  <si>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</si>
  <si>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</si>
  <si>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</si>
  <si>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</si>
  <si>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</si>
  <si>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</si>
  <si>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</si>
  <si>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</si>
  <si>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</si>
  <si>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</si>
  <si>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</si>
  <si>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</si>
  <si>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</si>
  <si>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</si>
  <si>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</si>
  <si>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</si>
  <si>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</si>
  <si>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</si>
  <si>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</si>
  <si>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</si>
  <si>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</si>
  <si>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</si>
  <si>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</si>
  <si>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</si>
  <si>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</si>
  <si>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</si>
  <si>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</si>
  <si>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</si>
  <si>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</si>
  <si>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</si>
  <si>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</si>
  <si>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</si>
  <si>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</si>
  <si>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</si>
  <si>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</si>
  <si>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</si>
  <si>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</si>
  <si>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</si>
  <si>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</si>
  <si>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</si>
  <si>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</si>
  <si>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</si>
  <si>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</si>
  <si>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</si>
  <si>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</si>
  <si>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</si>
  <si>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</si>
  <si>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</si>
  <si>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</si>
  <si>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</si>
  <si>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</si>
  <si>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</si>
  <si>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</si>
  <si>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</si>
  <si>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</si>
  <si>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</si>
  <si>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</si>
  <si>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</si>
  <si>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</si>
  <si>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</si>
  <si>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</si>
  <si>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</si>
  <si>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</si>
  <si>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</si>
  <si>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</si>
  <si>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</si>
  <si>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</si>
  <si>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</si>
  <si>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</si>
  <si>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</si>
  <si>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</si>
  <si>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</si>
  <si>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</si>
  <si>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</si>
  <si>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</si>
  <si>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</si>
  <si>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</si>
  <si>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</si>
  <si>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</si>
  <si>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</si>
  <si>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</si>
  <si>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</si>
  <si>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</si>
  <si>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</si>
  <si>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</si>
  <si>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</si>
  <si>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</si>
  <si>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</si>
  <si>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</si>
  <si>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</si>
  <si>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</si>
  <si>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</si>
  <si>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</si>
  <si>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</si>
  <si>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</si>
  <si>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</si>
  <si>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</si>
  <si>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</si>
  <si>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</si>
  <si>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</si>
  <si>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</si>
  <si>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</si>
  <si>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</si>
  <si>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</si>
  <si>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</si>
  <si>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</si>
  <si>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</si>
  <si>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</si>
  <si>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</si>
  <si>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</si>
  <si>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</si>
  <si>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</si>
  <si>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</si>
  <si>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</si>
  <si>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</si>
  <si>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</si>
  <si>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</si>
  <si>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</si>
  <si>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</si>
  <si>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</si>
  <si>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</si>
  <si>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</si>
  <si>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</si>
  <si>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</si>
  <si>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</si>
  <si>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</si>
  <si>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</si>
  <si>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</si>
  <si>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</si>
  <si>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</si>
  <si>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</si>
  <si>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</si>
  <si>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</si>
  <si>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</si>
  <si>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</si>
  <si>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</si>
  <si>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</si>
  <si>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</si>
  <si>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</si>
  <si>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</si>
  <si>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</si>
  <si>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</si>
  <si>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</si>
  <si>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</si>
  <si>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</si>
  <si>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</si>
  <si>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</si>
  <si>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</si>
  <si>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</si>
  <si>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</si>
  <si>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</si>
  <si>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</si>
  <si>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</si>
  <si>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</si>
  <si>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</si>
  <si>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</si>
  <si>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</si>
  <si>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</si>
  <si>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</si>
  <si>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</si>
  <si>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</si>
  <si>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</si>
  <si>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</si>
  <si>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</si>
  <si>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</si>
  <si>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</si>
  <si>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</si>
  <si>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</si>
  <si>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</si>
  <si>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</si>
  <si>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</si>
  <si>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</si>
  <si>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</si>
  <si>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</si>
  <si>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</si>
  <si>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</si>
  <si>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</si>
  <si>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</si>
  <si>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</si>
  <si>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</si>
  <si>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</si>
  <si>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</si>
  <si>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</si>
  <si>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</si>
  <si>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</si>
  <si>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</si>
  <si>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</si>
  <si>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</si>
  <si>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</si>
  <si>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</si>
  <si>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</si>
  <si>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</si>
  <si>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</si>
  <si>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</si>
  <si>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</si>
  <si>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</si>
  <si>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</si>
  <si>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</si>
  <si>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</si>
  <si>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</si>
  <si>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</si>
  <si>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</si>
  <si>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</si>
  <si>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</si>
  <si>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</si>
  <si>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</si>
  <si>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</si>
  <si>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</si>
  <si>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</si>
  <si>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</si>
  <si>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</si>
  <si>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</si>
  <si>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</si>
  <si>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</si>
  <si>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</si>
  <si>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</si>
  <si>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</si>
  <si>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</si>
  <si>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</si>
  <si>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</si>
  <si>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</si>
  <si>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</si>
  <si>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</si>
  <si>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</si>
  <si>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</si>
  <si>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</si>
  <si>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</si>
  <si>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</si>
  <si>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</si>
  <si>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</si>
  <si>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</si>
  <si>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</si>
  <si>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</si>
  <si>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</si>
  <si>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</si>
  <si>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</si>
  <si>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</si>
  <si>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</si>
  <si>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</si>
  <si>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</si>
  <si>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</si>
  <si>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</si>
  <si>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</si>
  <si>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</si>
  <si>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</si>
  <si>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</si>
  <si>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</si>
  <si>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</si>
  <si>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</si>
  <si>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</si>
  <si>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</si>
  <si>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</si>
  <si>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</si>
  <si>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</si>
  <si>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</si>
  <si>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</si>
  <si>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</si>
  <si>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</si>
  <si>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</si>
  <si>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</si>
  <si>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</si>
  <si>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</si>
  <si>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</si>
  <si>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</si>
  <si>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</si>
  <si>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</si>
  <si>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</si>
  <si>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</si>
  <si>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</si>
  <si>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</si>
  <si>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</si>
  <si>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</si>
  <si>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</si>
  <si>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</si>
  <si>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</si>
  <si>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</si>
  <si>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</si>
  <si>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</si>
  <si>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</si>
  <si>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</si>
  <si>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</si>
  <si>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</si>
  <si>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</si>
  <si>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</si>
  <si>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</si>
  <si>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</si>
  <si>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</si>
  <si>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</si>
  <si>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</si>
  <si>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</si>
  <si>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</si>
  <si>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</si>
  <si>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</si>
  <si>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</si>
  <si>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</si>
  <si>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</si>
  <si>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</si>
  <si>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</si>
  <si>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</si>
  <si>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</si>
  <si>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</si>
  <si>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</si>
  <si>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</si>
  <si>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</si>
  <si>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</si>
  <si>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</si>
  <si>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</si>
  <si>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</si>
  <si>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</si>
  <si>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</si>
  <si>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</si>
  <si>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</si>
  <si>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</si>
  <si>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</si>
  <si>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</si>
  <si>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</si>
  <si>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</si>
  <si>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</si>
  <si>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</si>
  <si>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</si>
  <si>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</si>
  <si>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</si>
  <si>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</si>
  <si>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</si>
  <si>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</si>
  <si>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</si>
  <si>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</si>
  <si>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</si>
  <si>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</si>
  <si>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</si>
  <si>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</si>
  <si>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</si>
  <si>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</si>
  <si>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</si>
  <si>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</si>
  <si>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</si>
  <si>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</si>
  <si>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</si>
  <si>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</si>
  <si>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</si>
  <si>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</si>
  <si>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</si>
  <si>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</si>
  <si>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</si>
  <si>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</si>
  <si>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</si>
  <si>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</si>
  <si>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</si>
  <si>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</si>
  <si>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</si>
  <si>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</si>
  <si>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</si>
  <si>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</si>
  <si>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</si>
  <si>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</si>
  <si>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</si>
  <si>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</si>
  <si>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</si>
  <si>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</si>
  <si>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</si>
  <si>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</si>
  <si>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</si>
  <si>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</si>
  <si>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</si>
  <si>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</si>
  <si>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</si>
  <si>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</si>
  <si>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</si>
  <si>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</si>
  <si>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</si>
  <si>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</si>
  <si>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</si>
  <si>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</si>
  <si>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</si>
  <si>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</si>
  <si>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</si>
  <si>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</si>
  <si>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</si>
  <si>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</si>
  <si>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</si>
  <si>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</si>
  <si>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</si>
  <si>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</si>
  <si>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</si>
  <si>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</si>
  <si>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</si>
  <si>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</si>
  <si>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</si>
  <si>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</si>
  <si>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</si>
  <si>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</si>
  <si>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</si>
  <si>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</si>
  <si>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</si>
  <si>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</si>
  <si>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</si>
  <si>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</si>
  <si>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</si>
  <si>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</si>
  <si>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</si>
  <si>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</si>
  <si>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</si>
  <si>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</si>
  <si>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</si>
  <si>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</si>
  <si>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</si>
  <si>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</si>
  <si>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</si>
  <si>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</si>
  <si>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</si>
  <si>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</si>
  <si>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</si>
  <si>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</si>
  <si>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</si>
  <si>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</si>
  <si>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</si>
  <si>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</si>
  <si>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</si>
  <si>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</si>
  <si>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</si>
  <si>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</si>
  <si>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</si>
  <si>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</si>
  <si>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</si>
  <si>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</si>
  <si>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</si>
  <si>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</si>
  <si>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</si>
  <si>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</si>
  <si>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</si>
  <si>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</si>
  <si>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</si>
  <si>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</si>
  <si>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</si>
  <si>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</si>
  <si>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</si>
  <si>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</si>
  <si>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</si>
  <si>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</si>
  <si>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</si>
  <si>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</si>
  <si>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</si>
  <si>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</si>
  <si>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</si>
  <si>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</si>
  <si>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</si>
  <si>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</si>
  <si>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</si>
  <si>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</si>
  <si>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</si>
  <si>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</si>
  <si>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</si>
  <si>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</si>
  <si>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</si>
  <si>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</si>
  <si>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</si>
  <si>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</si>
  <si>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</si>
  <si>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</si>
  <si>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</si>
  <si>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</si>
  <si>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</si>
  <si>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</si>
  <si>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</si>
  <si>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</si>
  <si>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</si>
  <si>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</si>
  <si>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</si>
  <si>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</si>
  <si>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</si>
  <si>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</si>
  <si>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</si>
  <si>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</si>
  <si>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</si>
  <si>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</si>
  <si>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</si>
  <si>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</si>
  <si>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</si>
  <si>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</si>
  <si>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</si>
  <si>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</si>
  <si>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</si>
  <si>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</si>
  <si>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</si>
  <si>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</si>
  <si>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</si>
  <si>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</si>
  <si>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</si>
  <si>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</si>
  <si>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</si>
  <si>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</si>
  <si>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</si>
  <si>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</si>
  <si>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</si>
  <si>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</si>
  <si>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</si>
  <si>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</si>
  <si>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</si>
  <si>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</si>
  <si>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</si>
  <si>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</si>
  <si>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</si>
  <si>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</si>
  <si>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</si>
  <si>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</si>
  <si>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</si>
  <si>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</si>
  <si>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</si>
  <si>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</si>
  <si>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</si>
  <si>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</si>
  <si>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</si>
  <si>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</si>
  <si>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</si>
  <si>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</si>
  <si>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</si>
  <si>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</si>
  <si>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</si>
  <si>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</si>
  <si>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</si>
  <si>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</si>
  <si>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</si>
  <si>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</si>
  <si>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</si>
  <si>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</si>
  <si>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</si>
  <si>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</si>
  <si>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</si>
  <si>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</si>
  <si>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</si>
  <si>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</si>
  <si>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</si>
  <si>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</si>
  <si>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</si>
  <si>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</si>
  <si>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</si>
  <si>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</si>
  <si>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</si>
  <si>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</si>
  <si>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</si>
  <si>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</si>
  <si>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</si>
  <si>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</si>
  <si>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</si>
  <si>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</si>
  <si>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</si>
  <si>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</si>
  <si>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</si>
  <si>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</si>
  <si>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</si>
  <si>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</si>
  <si>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</si>
  <si>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</si>
  <si>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</si>
  <si>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</si>
  <si>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</si>
  <si>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</si>
  <si>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</si>
  <si>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</si>
  <si>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</si>
  <si>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</si>
  <si>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</si>
  <si>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</si>
  <si>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</si>
  <si>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</si>
  <si>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</si>
  <si>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</si>
  <si>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</si>
  <si>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</si>
  <si>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</si>
  <si>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</si>
  <si>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</si>
  <si>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</si>
  <si>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</si>
  <si>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</si>
  <si>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</si>
  <si>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</si>
  <si>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</si>
  <si>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</si>
  <si>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</si>
  <si>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</si>
  <si>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</si>
  <si>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</si>
  <si>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</si>
  <si>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</si>
  <si>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</si>
  <si>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</si>
  <si>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</si>
  <si>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</si>
  <si>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</si>
  <si>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</si>
  <si>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</si>
  <si>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</si>
  <si>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</si>
  <si>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</si>
  <si>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</si>
  <si>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</si>
  <si>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</si>
  <si>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</si>
  <si>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</si>
  <si>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</si>
  <si>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</si>
  <si>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</si>
  <si>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</si>
  <si>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</si>
  <si>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</si>
  <si>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</si>
  <si>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</si>
  <si>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</si>
  <si>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</si>
  <si>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</si>
  <si>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</si>
  <si>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</si>
  <si>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</si>
  <si>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</si>
  <si>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</si>
  <si>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</si>
  <si>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</si>
  <si>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</si>
  <si>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</si>
  <si>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</si>
  <si>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</si>
  <si>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</si>
  <si>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</si>
  <si>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</si>
  <si>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</si>
  <si>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</si>
  <si>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</si>
  <si>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</si>
  <si>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</si>
  <si>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</si>
  <si>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</si>
  <si>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</si>
  <si>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</si>
  <si>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</si>
  <si>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</si>
  <si>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</si>
  <si>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</si>
  <si>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</si>
  <si>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</si>
  <si>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</si>
  <si>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</si>
  <si>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</si>
  <si>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</si>
  <si>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</si>
  <si>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</si>
  <si>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</si>
  <si>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</si>
  <si>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</si>
  <si>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</si>
  <si>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</si>
  <si>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</si>
  <si>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</si>
  <si>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</si>
  <si>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</si>
  <si>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</si>
  <si>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</si>
  <si>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</si>
  <si>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</si>
  <si>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</si>
  <si>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</si>
  <si>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</si>
  <si>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</si>
  <si>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</si>
  <si>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</si>
  <si>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</si>
  <si>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</si>
  <si>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</si>
  <si>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</si>
  <si>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</si>
  <si>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</si>
  <si>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</si>
  <si>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</si>
  <si>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</si>
  <si>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</si>
  <si>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</si>
  <si>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</si>
  <si>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</si>
  <si>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</si>
  <si>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</si>
  <si>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</si>
  <si>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</si>
  <si>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</si>
  <si>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</si>
  <si>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</si>
  <si>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</si>
  <si>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</si>
  <si>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</si>
  <si>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</si>
  <si>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</si>
  <si>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</si>
  <si>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</si>
  <si>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</si>
  <si>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</si>
  <si>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</si>
  <si>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</si>
  <si>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</si>
  <si>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</si>
  <si>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</si>
  <si>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</si>
  <si>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</si>
  <si>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</si>
  <si>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</si>
  <si>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</si>
  <si>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</si>
  <si>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</si>
  <si>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</si>
  <si>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</si>
  <si>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</si>
  <si>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</si>
  <si>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</si>
  <si>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</si>
  <si>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</si>
  <si>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</si>
  <si>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</si>
  <si>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</si>
  <si>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</si>
  <si>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</si>
  <si>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</si>
  <si>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</si>
  <si>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</si>
  <si>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</si>
  <si>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</si>
  <si>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</si>
  <si>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</si>
  <si>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</si>
  <si>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</si>
  <si>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</si>
  <si>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</si>
  <si>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</si>
  <si>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</si>
  <si>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</si>
  <si>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</si>
  <si>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</si>
  <si>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</si>
  <si>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</si>
  <si>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</si>
  <si>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</si>
  <si>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</si>
  <si>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</si>
  <si>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</si>
  <si>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</si>
  <si>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</si>
  <si>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</si>
  <si>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</si>
  <si>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</si>
  <si>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</si>
  <si>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</si>
  <si>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</si>
  <si>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</si>
  <si>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</si>
  <si>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</si>
  <si>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</si>
  <si>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</si>
  <si>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</si>
  <si>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</si>
  <si>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</si>
  <si>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</si>
  <si>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</si>
  <si>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</si>
  <si>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</si>
  <si>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</si>
  <si>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</si>
  <si>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</si>
  <si>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</si>
  <si>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</si>
  <si>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</si>
  <si>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</si>
  <si>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</si>
  <si>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</si>
  <si>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</si>
  <si>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</si>
  <si>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</si>
  <si>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</si>
  <si>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</si>
  <si>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</si>
  <si>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</si>
  <si>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</si>
  <si>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</si>
  <si>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</si>
  <si>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</si>
  <si>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</si>
  <si>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</si>
  <si>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</si>
  <si>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</si>
  <si>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</si>
  <si>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</si>
  <si>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</si>
  <si>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</si>
  <si>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</si>
  <si>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</si>
  <si>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</si>
  <si>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</si>
  <si>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</si>
  <si>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</si>
  <si>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</si>
  <si>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</si>
  <si>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</si>
  <si>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</si>
  <si>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</si>
  <si>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</si>
  <si>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</si>
  <si>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</si>
  <si>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</si>
  <si>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</si>
  <si>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</si>
  <si>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</si>
  <si>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</si>
  <si>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</si>
  <si>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</si>
  <si>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</si>
  <si>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</si>
  <si>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</si>
  <si>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</si>
  <si>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</si>
  <si>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</si>
  <si>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</si>
  <si>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</si>
  <si>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</si>
  <si>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</si>
  <si>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</si>
  <si>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</si>
  <si>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</si>
  <si>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</si>
  <si>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</si>
  <si>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</si>
  <si>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</si>
  <si>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</si>
  <si>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</si>
  <si>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</si>
  <si>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</si>
  <si>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</si>
  <si>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</si>
  <si>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</si>
  <si>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</si>
  <si>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</si>
  <si>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</si>
  <si>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</si>
  <si>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</si>
  <si>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</si>
  <si>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</si>
  <si>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</si>
  <si>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</si>
  <si>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</si>
  <si>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</si>
  <si>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</si>
  <si>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</si>
  <si>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</si>
  <si>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</si>
  <si>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</si>
  <si>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</si>
  <si>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</si>
  <si>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</si>
  <si>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</si>
  <si>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</si>
  <si>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</si>
  <si>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</si>
  <si>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</si>
  <si>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</si>
  <si>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</si>
  <si>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</si>
  <si>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</si>
  <si>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</si>
  <si>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</si>
  <si>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</si>
  <si>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</si>
  <si>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</si>
  <si>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</si>
  <si>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</si>
  <si>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</si>
  <si>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</si>
  <si>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</si>
  <si>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</si>
  <si>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</si>
  <si>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</si>
  <si>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</si>
  <si>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</si>
  <si>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</si>
  <si>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</si>
  <si>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</si>
  <si>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</si>
  <si>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</si>
  <si>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</si>
  <si>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</si>
  <si>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</si>
  <si>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</si>
  <si>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</si>
  <si>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</si>
  <si>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</si>
  <si>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</si>
  <si>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</si>
  <si>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</si>
  <si>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</si>
  <si>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</si>
  <si>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</si>
  <si>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</si>
  <si>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</si>
  <si>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</si>
  <si>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</si>
  <si>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</si>
  <si>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</si>
  <si>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</si>
  <si>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</si>
  <si>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</si>
  <si>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</si>
  <si>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</si>
  <si>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</si>
  <si>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</si>
  <si>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</si>
  <si>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</si>
  <si>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</si>
  <si>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</si>
  <si>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</si>
  <si>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</si>
  <si>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</si>
  <si>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</si>
  <si>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</si>
  <si>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</si>
  <si>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</si>
  <si>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</si>
  <si>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</si>
  <si>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</si>
  <si>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</si>
  <si>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</si>
  <si>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</si>
  <si>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</si>
  <si>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</si>
  <si>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</si>
  <si>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</si>
  <si>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</si>
  <si>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</si>
  <si>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</si>
  <si>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</si>
  <si>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</si>
  <si>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</si>
  <si>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</si>
  <si>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</si>
  <si>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</si>
  <si>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</si>
  <si>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</si>
  <si>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</si>
  <si>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</si>
  <si>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</si>
  <si>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</si>
  <si>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</si>
  <si>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</si>
  <si>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</si>
  <si>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</si>
  <si>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</si>
  <si>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</si>
  <si>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</si>
  <si>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</si>
  <si>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</si>
  <si>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</si>
  <si>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</si>
  <si>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</si>
  <si>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</si>
  <si>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</si>
  <si>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</si>
  <si>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</si>
  <si>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</si>
  <si>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</si>
  <si>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</si>
  <si>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</si>
  <si>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</si>
  <si>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</si>
  <si>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</si>
  <si>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</si>
  <si>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</si>
  <si>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</si>
  <si>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</si>
  <si>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</si>
  <si>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</si>
  <si>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</si>
  <si>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</si>
  <si>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</si>
  <si>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</si>
  <si>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</si>
  <si>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</si>
  <si>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</si>
  <si>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</si>
  <si>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</si>
  <si>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</si>
  <si>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</si>
  <si>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</si>
  <si>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</si>
  <si>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</si>
  <si>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</si>
  <si>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</si>
  <si>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</si>
  <si>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</si>
  <si>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</si>
  <si>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</si>
  <si>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</si>
  <si>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</si>
  <si>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</si>
  <si>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</si>
  <si>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</si>
  <si>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</si>
  <si>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</si>
  <si>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</si>
  <si>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</si>
  <si>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</si>
  <si>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</si>
  <si>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</si>
  <si>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</si>
  <si>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</si>
  <si>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</si>
  <si>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</si>
  <si>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</si>
  <si>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</si>
  <si>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</si>
  <si>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</si>
  <si>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</si>
  <si>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</si>
  <si>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</si>
  <si>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</si>
  <si>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</si>
  <si>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</si>
  <si>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</si>
  <si>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</si>
  <si>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</si>
  <si>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</si>
  <si>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</si>
  <si>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</si>
  <si>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</si>
  <si>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</si>
  <si>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</si>
  <si>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</si>
  <si>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</si>
  <si>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</si>
  <si>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</si>
  <si>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</si>
  <si>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</si>
  <si>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</si>
  <si>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</si>
  <si>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</si>
  <si>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</si>
  <si>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</si>
  <si>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</si>
  <si>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</si>
  <si>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</si>
  <si>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</si>
  <si>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</si>
  <si>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</si>
  <si>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</si>
  <si>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</si>
  <si>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</si>
  <si>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</si>
  <si>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</si>
  <si>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</si>
  <si>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</si>
  <si>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</si>
  <si>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</si>
  <si>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</si>
  <si>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</si>
  <si>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</si>
  <si>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</si>
  <si>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</si>
  <si>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</si>
  <si>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</si>
  <si>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</si>
  <si>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</si>
  <si>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</si>
  <si>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</si>
  <si>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</si>
  <si>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</si>
  <si>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</si>
  <si>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</si>
  <si>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</si>
  <si>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</si>
  <si>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</si>
  <si>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</si>
  <si>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</si>
  <si>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</si>
  <si>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</si>
  <si>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</si>
  <si>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</si>
  <si>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</si>
  <si>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</si>
  <si>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</si>
  <si>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</si>
  <si>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</si>
  <si>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</si>
  <si>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</si>
  <si>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</si>
  <si>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</si>
  <si>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</si>
  <si>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</si>
  <si>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</si>
  <si>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</si>
  <si>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</si>
  <si>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</si>
  <si>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</si>
  <si>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</si>
  <si>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</si>
  <si>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</si>
  <si>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</si>
  <si>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</si>
  <si>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</si>
  <si>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</si>
  <si>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</si>
  <si>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</si>
  <si>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</si>
  <si>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</si>
  <si>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</si>
  <si>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</si>
  <si>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</si>
  <si>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</si>
  <si>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</si>
  <si>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</si>
  <si>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</si>
  <si>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</si>
  <si>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</si>
  <si>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</si>
  <si>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</si>
  <si>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</si>
  <si>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</si>
  <si>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</si>
  <si>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</si>
  <si>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</si>
  <si>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</si>
  <si>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</si>
  <si>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</si>
  <si>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</si>
  <si>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</si>
  <si>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</si>
  <si>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</si>
  <si>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</si>
  <si>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</si>
  <si>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</si>
  <si>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</si>
  <si>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</si>
  <si>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</si>
  <si>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</si>
  <si>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</si>
  <si>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</si>
  <si>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</si>
  <si>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</si>
  <si>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</si>
  <si>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</si>
  <si>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</si>
  <si>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</si>
  <si>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</si>
  <si>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</si>
  <si>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</si>
  <si>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</si>
  <si>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</si>
  <si>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</si>
  <si>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</si>
  <si>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</si>
  <si>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</si>
  <si>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</si>
  <si>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</si>
  <si>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</si>
  <si>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</si>
  <si>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</si>
  <si>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</si>
  <si>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</si>
  <si>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</si>
  <si>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</si>
  <si>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</si>
  <si>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</si>
  <si>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</si>
  <si>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</si>
  <si>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</si>
  <si>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</si>
  <si>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</si>
  <si>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</si>
  <si>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</si>
  <si>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</si>
  <si>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</si>
  <si>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</si>
  <si>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</si>
  <si>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</si>
  <si>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</si>
  <si>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</si>
  <si>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</si>
  <si>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</si>
  <si>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</si>
  <si>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</si>
  <si>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</si>
  <si>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</si>
  <si>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</si>
  <si>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</si>
  <si>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</si>
  <si>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</si>
  <si>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</si>
  <si>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</si>
  <si>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</si>
  <si>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</si>
  <si>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</si>
  <si>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</si>
  <si>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</si>
  <si>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</si>
  <si>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</si>
  <si>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</si>
  <si>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</si>
  <si>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</si>
  <si>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</si>
  <si>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</si>
  <si>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</si>
  <si>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</si>
  <si>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</si>
  <si>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</si>
  <si>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</si>
  <si>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</si>
  <si>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</si>
  <si>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</si>
  <si>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</si>
  <si>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</si>
  <si>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</si>
  <si>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</si>
  <si>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</si>
  <si>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</si>
  <si>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</si>
  <si>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</si>
  <si>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</si>
  <si>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</si>
  <si>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</si>
  <si>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</si>
  <si>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</si>
  <si>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</si>
  <si>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</si>
  <si>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</si>
  <si>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</si>
  <si>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</si>
  <si>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</si>
  <si>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</si>
  <si>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</si>
  <si>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</si>
  <si>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</si>
  <si>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</si>
  <si>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</si>
  <si>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</si>
  <si>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</si>
  <si>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</si>
  <si>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</si>
  <si>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</si>
  <si>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</si>
  <si>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</si>
  <si>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</si>
  <si>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</si>
  <si>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</si>
  <si>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</si>
  <si>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</si>
  <si>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</si>
  <si>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</si>
  <si>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</si>
  <si>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</si>
  <si>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</si>
  <si>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</si>
  <si>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</si>
  <si>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</si>
  <si>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</si>
  <si>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</si>
  <si>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</si>
  <si>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</si>
  <si>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</si>
  <si>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</si>
  <si>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</si>
  <si>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</si>
  <si>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</si>
  <si>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</si>
  <si>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</si>
  <si>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</si>
  <si>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</si>
  <si>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</si>
  <si>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</si>
  <si>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</si>
  <si>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</si>
  <si>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</si>
  <si>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</si>
  <si>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</si>
  <si>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</si>
  <si>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</si>
  <si>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</si>
  <si>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</si>
  <si>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</si>
  <si>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</si>
  <si>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</si>
  <si>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</si>
  <si>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</si>
  <si>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</si>
  <si>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</si>
  <si>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</si>
  <si>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</si>
  <si>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</si>
  <si>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</si>
  <si>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</si>
  <si>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</si>
  <si>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</si>
  <si>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</si>
  <si>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</si>
  <si>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</si>
  <si>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</si>
  <si>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</si>
  <si>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</si>
  <si>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</si>
  <si>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</si>
  <si>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</si>
  <si>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</si>
  <si>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</si>
  <si>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</si>
  <si>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</si>
  <si>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</si>
  <si>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</si>
  <si>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</si>
  <si>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</si>
  <si>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</si>
  <si>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</si>
  <si>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</si>
  <si>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</si>
  <si>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</si>
  <si>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</si>
  <si>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</si>
  <si>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</si>
  <si>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</si>
  <si>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</si>
  <si>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</si>
  <si>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</si>
  <si>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</si>
  <si>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</si>
  <si>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</si>
  <si>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</si>
  <si>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</si>
  <si>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</si>
  <si>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</si>
  <si>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</si>
  <si>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</si>
  <si>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</si>
  <si>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</si>
  <si>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</si>
  <si>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</si>
  <si>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</si>
  <si>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</si>
  <si>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</si>
  <si>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</si>
  <si>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</si>
  <si>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</si>
  <si>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</si>
  <si>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</si>
  <si>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</si>
  <si>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</si>
  <si>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</si>
  <si>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</si>
  <si>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</si>
  <si>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</si>
  <si>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</si>
  <si>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</si>
  <si>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</si>
  <si>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</si>
  <si>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</si>
  <si>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</si>
  <si>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</si>
  <si>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</si>
  <si>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</si>
  <si>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</si>
  <si>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</si>
  <si>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</si>
  <si>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</si>
  <si>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</si>
  <si>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</si>
  <si>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</si>
  <si>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</si>
  <si>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</si>
  <si>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</si>
  <si>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</si>
  <si>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</si>
  <si>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</si>
  <si>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</si>
  <si>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</si>
  <si>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</si>
  <si>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</si>
  <si>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</si>
  <si>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</si>
  <si>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</si>
  <si>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</si>
  <si>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</si>
  <si>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</si>
  <si>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</si>
  <si>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</si>
  <si>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</si>
  <si>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</si>
  <si>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</si>
  <si>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</si>
  <si>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</si>
  <si>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</si>
  <si>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</si>
  <si>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</si>
  <si>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</si>
  <si>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</si>
  <si>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</si>
  <si>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</si>
  <si>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</si>
  <si>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</si>
  <si>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</si>
  <si>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</si>
  <si>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</si>
  <si>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</si>
  <si>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</si>
  <si>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</si>
  <si>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</si>
  <si>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</si>
  <si>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</si>
  <si>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</si>
  <si>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</si>
  <si>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</si>
  <si>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</si>
  <si>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</si>
  <si>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</si>
  <si>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</si>
  <si>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</si>
  <si>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</si>
  <si>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</si>
  <si>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</si>
  <si>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</si>
  <si>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</si>
  <si>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</si>
  <si>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</si>
  <si>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</si>
  <si>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</si>
  <si>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</si>
  <si>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</si>
  <si>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</si>
  <si>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</si>
  <si>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</si>
  <si>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</si>
  <si>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</si>
  <si>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</si>
  <si>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</si>
  <si>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</si>
  <si>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</si>
  <si>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</si>
  <si>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</si>
  <si>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</si>
  <si>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</si>
  <si>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</si>
  <si>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</si>
  <si>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</si>
  <si>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</si>
  <si>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</si>
  <si>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</si>
  <si>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</si>
  <si>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</si>
  <si>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</si>
  <si>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</si>
  <si>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</si>
  <si>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</si>
  <si>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</si>
  <si>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</si>
  <si>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</si>
  <si>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</si>
  <si>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</si>
  <si>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</si>
  <si>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</si>
  <si>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</si>
  <si>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</si>
  <si>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</si>
  <si>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</si>
  <si>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</si>
  <si>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</si>
  <si>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</si>
  <si>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</si>
  <si>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</si>
  <si>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</si>
  <si>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</si>
  <si>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</si>
  <si>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</si>
  <si>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</si>
  <si>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</si>
  <si>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</si>
  <si>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</si>
  <si>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</si>
  <si>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</si>
  <si>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</si>
  <si>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</si>
  <si>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</si>
  <si>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</si>
  <si>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</si>
  <si>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</si>
  <si>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</si>
  <si>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</si>
  <si>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</si>
  <si>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</si>
  <si>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</si>
  <si>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</si>
  <si>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</si>
  <si>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</si>
  <si>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</si>
  <si>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</si>
  <si>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</si>
  <si>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</si>
  <si>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</si>
  <si>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</si>
  <si>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</si>
  <si>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</si>
  <si>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</si>
  <si>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</si>
  <si>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</si>
  <si>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</si>
  <si>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</si>
  <si>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</si>
  <si>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</si>
  <si>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</si>
  <si>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</si>
  <si>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</si>
  <si>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</si>
  <si>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</si>
  <si>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</si>
  <si>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</si>
  <si>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</si>
  <si>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</si>
  <si>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</si>
  <si>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</si>
  <si>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</si>
  <si>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</si>
  <si>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</si>
  <si>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</si>
  <si>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</si>
  <si>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</si>
  <si>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</si>
  <si>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</si>
  <si>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</si>
  <si>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</si>
  <si>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</si>
  <si>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</si>
  <si>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</si>
  <si>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</si>
  <si>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</si>
  <si>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</si>
  <si>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</si>
  <si>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</si>
  <si>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</si>
  <si>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</si>
  <si>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</si>
  <si>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</si>
  <si>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</si>
  <si>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</si>
  <si>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</si>
  <si>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</si>
  <si>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</si>
  <si>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</si>
  <si>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</si>
  <si>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</si>
  <si>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</si>
  <si>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</si>
  <si>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</si>
  <si>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</si>
  <si>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</si>
  <si>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</si>
  <si>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</si>
  <si>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</si>
  <si>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</si>
  <si>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</si>
  <si>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</si>
  <si>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</si>
  <si>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</si>
  <si>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</si>
  <si>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</si>
  <si>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</si>
  <si>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</si>
  <si>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</si>
  <si>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</si>
  <si>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</si>
  <si>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</si>
  <si>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</si>
  <si>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</si>
  <si>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</si>
  <si>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</si>
  <si>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</si>
  <si>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</si>
  <si>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</si>
  <si>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</si>
  <si>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</si>
  <si>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</si>
  <si>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</si>
  <si>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</si>
  <si>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</si>
  <si>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</si>
  <si>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</si>
  <si>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</si>
  <si>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</si>
  <si>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</si>
  <si>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</si>
  <si>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</si>
  <si>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</si>
  <si>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</si>
  <si>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</si>
  <si>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</si>
  <si>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</si>
  <si>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</si>
  <si>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</si>
  <si>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</si>
  <si>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</si>
  <si>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</si>
  <si>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</si>
  <si>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</si>
  <si>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</si>
  <si>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</si>
  <si>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</si>
  <si>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</si>
  <si>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</si>
  <si>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</si>
  <si>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</si>
  <si>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</si>
  <si>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</si>
  <si>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</si>
  <si>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</si>
  <si>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</si>
  <si>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</si>
  <si>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</si>
  <si>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</si>
  <si>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</si>
  <si>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</si>
  <si>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</si>
  <si>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</si>
  <si>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</si>
  <si>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</si>
  <si>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</si>
  <si>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</si>
  <si>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</si>
  <si>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</si>
  <si>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</si>
  <si>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</si>
  <si>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</si>
  <si>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</si>
  <si>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</si>
  <si>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</si>
  <si>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</si>
  <si>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</si>
  <si>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</si>
  <si>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</si>
  <si>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</si>
  <si>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</si>
  <si>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</si>
  <si>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</si>
  <si>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</si>
  <si>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</si>
  <si>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</si>
  <si>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</si>
  <si>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</si>
  <si>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</si>
  <si>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</si>
  <si>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</si>
  <si>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</si>
  <si>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</si>
  <si>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</si>
  <si>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</si>
  <si>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</si>
  <si>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</si>
  <si>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</si>
  <si>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</si>
  <si>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</si>
  <si>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</si>
  <si>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</si>
  <si>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</si>
  <si>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</si>
  <si>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</si>
  <si>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</si>
  <si>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</si>
  <si>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</si>
  <si>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</si>
  <si>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</si>
  <si>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</si>
  <si>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</si>
  <si>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</si>
  <si>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</si>
  <si>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</si>
  <si>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</si>
  <si>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</si>
  <si>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</si>
  <si>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</si>
  <si>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</si>
  <si>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</si>
  <si>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</si>
  <si>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</si>
  <si>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</si>
  <si>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</si>
  <si>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</si>
  <si>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</si>
  <si>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</si>
  <si>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</si>
  <si>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</si>
  <si>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</si>
  <si>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</si>
  <si>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</si>
  <si>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</si>
  <si>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</si>
  <si>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</si>
  <si>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</si>
  <si>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</si>
  <si>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</si>
  <si>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</si>
  <si>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</si>
  <si>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</si>
  <si>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</si>
  <si>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</si>
  <si>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</si>
  <si>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</si>
  <si>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</si>
  <si>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</si>
  <si>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</si>
  <si>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</si>
  <si>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</si>
  <si>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</si>
  <si>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</si>
  <si>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</si>
  <si>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</si>
  <si>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</si>
  <si>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</si>
  <si>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</si>
  <si>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</si>
  <si>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</si>
  <si>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</si>
  <si>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</si>
  <si>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</si>
  <si>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</si>
  <si>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</si>
  <si>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</si>
  <si>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</si>
  <si>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</si>
  <si>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</si>
  <si>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</si>
  <si>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</si>
  <si>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</si>
  <si>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</si>
  <si>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</si>
  <si>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</si>
  <si>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</si>
  <si>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</si>
  <si>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</si>
  <si>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</si>
  <si>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</si>
  <si>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</si>
  <si>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</si>
  <si>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</si>
  <si>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</si>
  <si>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</si>
  <si>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</si>
  <si>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</si>
  <si>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</si>
  <si>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</si>
  <si>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</si>
  <si>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</si>
  <si>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</si>
  <si>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</si>
  <si>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</si>
  <si>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</si>
  <si>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</si>
  <si>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</si>
  <si>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</si>
  <si>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</si>
  <si>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</si>
  <si>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</si>
  <si>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</si>
  <si>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</si>
  <si>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</si>
  <si>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</si>
  <si>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</si>
  <si>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</si>
  <si>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</si>
  <si>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</si>
  <si>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</si>
  <si>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</si>
  <si>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</si>
  <si>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</si>
  <si>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</si>
  <si>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</si>
  <si>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</si>
  <si>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</si>
  <si>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</si>
  <si>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</si>
  <si>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</si>
  <si>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</si>
  <si>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</si>
  <si>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</si>
  <si>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</si>
  <si>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</si>
  <si>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</si>
  <si>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</si>
  <si>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</si>
  <si>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</si>
  <si>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</si>
  <si>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</si>
  <si>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</si>
  <si>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</si>
  <si>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</si>
  <si>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</si>
  <si>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</si>
  <si>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</si>
  <si>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</si>
  <si>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</si>
  <si>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</si>
  <si>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</si>
  <si>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</si>
  <si>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</si>
  <si>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</si>
  <si>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</si>
  <si>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</si>
  <si>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</si>
  <si>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</si>
  <si>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</si>
  <si>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</si>
  <si>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</si>
  <si>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</si>
  <si>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</si>
  <si>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</si>
  <si>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</si>
  <si>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</si>
  <si>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</si>
  <si>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</si>
  <si>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</si>
  <si>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</si>
  <si>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</si>
  <si>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</si>
  <si>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</si>
  <si>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</si>
  <si>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</si>
  <si>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</si>
  <si>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</si>
  <si>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</si>
  <si>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</si>
  <si>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</si>
  <si>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</si>
  <si>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</si>
  <si>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</si>
  <si>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</si>
  <si>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</si>
  <si>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</si>
  <si>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</si>
  <si>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</si>
  <si>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</si>
  <si>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</si>
  <si>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</si>
  <si>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</si>
  <si>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</si>
  <si>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</si>
  <si>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</si>
  <si>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</si>
  <si>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</si>
  <si>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</si>
  <si>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</si>
  <si>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</si>
  <si>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</si>
  <si>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</si>
  <si>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</si>
  <si>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</si>
  <si>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</si>
  <si>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</si>
  <si>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</si>
  <si>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</si>
  <si>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</si>
  <si>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</si>
  <si>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</si>
  <si>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</si>
  <si>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</si>
  <si>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</si>
  <si>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</si>
  <si>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</si>
  <si>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</si>
  <si>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</si>
  <si>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</si>
  <si>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</si>
  <si>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</si>
  <si>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</si>
  <si>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</si>
  <si>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</si>
  <si>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</si>
  <si>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</si>
  <si>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</si>
  <si>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</si>
  <si>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</si>
  <si>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</si>
  <si>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</si>
  <si>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</si>
  <si>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</si>
  <si>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</si>
  <si>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</si>
  <si>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</si>
  <si>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</si>
  <si>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</si>
  <si>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</si>
  <si>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</si>
  <si>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</si>
  <si>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</si>
  <si>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</si>
  <si>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</si>
  <si>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</si>
  <si>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</si>
  <si>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</si>
  <si>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</si>
  <si>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</si>
  <si>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</si>
  <si>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</si>
  <si>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</si>
  <si>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</si>
  <si>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</si>
  <si>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</si>
  <si>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</si>
  <si>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</si>
  <si>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</si>
  <si>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</si>
  <si>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</si>
  <si>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</si>
  <si>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</si>
  <si>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</si>
  <si>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</si>
  <si>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</si>
  <si>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</si>
  <si>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</si>
  <si>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</si>
  <si>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</si>
  <si>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</si>
  <si>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</si>
  <si>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</si>
  <si>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</si>
  <si>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</si>
  <si>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</si>
  <si>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</si>
  <si>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</si>
  <si>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</si>
  <si>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</si>
  <si>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</si>
  <si>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</si>
  <si>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</si>
  <si>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</si>
  <si>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</si>
  <si>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</si>
  <si>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</si>
  <si>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</si>
  <si>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</si>
  <si>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</si>
  <si>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</si>
  <si>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</si>
  <si>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</si>
  <si>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</si>
  <si>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</si>
  <si>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</si>
  <si>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</si>
  <si>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</si>
  <si>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</si>
  <si>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</si>
  <si>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</si>
  <si>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</si>
  <si>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</si>
  <si>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</si>
  <si>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</si>
  <si>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</si>
  <si>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</si>
  <si>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</si>
  <si>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</si>
  <si>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</si>
  <si>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</si>
  <si>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</si>
  <si>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</si>
  <si>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</si>
  <si>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</si>
  <si>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</si>
  <si>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</si>
  <si>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</si>
  <si>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</si>
  <si>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</si>
  <si>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</si>
  <si>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</si>
  <si>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</si>
  <si>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</si>
  <si>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</si>
  <si>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</si>
  <si>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</si>
  <si>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</si>
  <si>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</si>
  <si>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</si>
  <si>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</si>
  <si>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</si>
  <si>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</si>
  <si>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</si>
  <si>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</si>
  <si>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</si>
  <si>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</si>
  <si>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</si>
  <si>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</si>
  <si>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</si>
  <si>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</si>
  <si>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</si>
  <si>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</si>
  <si>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</si>
  <si>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</si>
  <si>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</si>
  <si>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</si>
  <si>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</si>
  <si>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</si>
  <si>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</si>
  <si>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</si>
  <si>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</si>
  <si>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</si>
  <si>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</si>
  <si>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</si>
  <si>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</si>
  <si>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</si>
  <si>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</si>
  <si>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</si>
  <si>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</si>
  <si>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</si>
  <si>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</si>
  <si>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</si>
  <si>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</si>
  <si>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</si>
  <si>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</si>
  <si>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</si>
  <si>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</si>
  <si>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</si>
  <si>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</si>
  <si>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</si>
  <si>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</si>
  <si>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</si>
  <si>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</si>
  <si>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</si>
  <si>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</si>
  <si>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</si>
  <si>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</si>
  <si>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</si>
  <si>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</si>
  <si>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</si>
  <si>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</si>
  <si>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</si>
  <si>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</si>
  <si>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</si>
  <si>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</si>
  <si>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</si>
  <si>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</si>
  <si>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</si>
  <si>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</si>
  <si>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</si>
  <si>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</si>
  <si>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</si>
  <si>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</si>
  <si>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</si>
  <si>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</si>
  <si>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</si>
  <si>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</si>
  <si>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</si>
  <si>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</si>
  <si>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</si>
  <si>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</si>
  <si>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</si>
  <si>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</si>
  <si>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</si>
  <si>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</si>
  <si>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</si>
  <si>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</si>
  <si>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</si>
  <si>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</si>
  <si>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</si>
  <si>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</si>
  <si>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</si>
  <si>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</si>
  <si>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</si>
  <si>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</si>
  <si>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</si>
  <si>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</si>
  <si>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</si>
  <si>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</si>
  <si>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</si>
  <si>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</si>
  <si>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</si>
  <si>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</si>
  <si>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</si>
  <si>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</si>
  <si>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</si>
  <si>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</si>
  <si>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</si>
  <si>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</si>
  <si>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</si>
  <si>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</si>
  <si>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</si>
  <si>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</si>
  <si>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</si>
  <si>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</si>
  <si>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</si>
  <si>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</si>
  <si>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</si>
  <si>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</si>
  <si>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</si>
  <si>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</si>
  <si>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</si>
  <si>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</si>
  <si>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</si>
  <si>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</si>
  <si>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</si>
  <si>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</si>
  <si>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</si>
  <si>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</si>
  <si>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</si>
  <si>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</si>
  <si>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</si>
  <si>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</si>
  <si>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</si>
  <si>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</si>
  <si>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</si>
  <si>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</si>
  <si>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</si>
  <si>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</si>
  <si>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</si>
  <si>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</si>
  <si>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</si>
  <si>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</si>
  <si>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</si>
  <si>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</si>
  <si>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</si>
  <si>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</si>
  <si>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</si>
  <si>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</si>
  <si>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</si>
  <si>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</si>
  <si>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</si>
  <si>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</si>
  <si>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</si>
  <si>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</si>
  <si>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</si>
  <si>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</si>
  <si>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</si>
  <si>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</si>
  <si>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</si>
  <si>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</si>
  <si>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</si>
  <si>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</si>
  <si>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</si>
  <si>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</si>
  <si>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</si>
  <si>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</si>
  <si>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</si>
  <si>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</si>
  <si>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</si>
  <si>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</si>
  <si>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</si>
  <si>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</si>
  <si>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</si>
  <si>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</si>
  <si>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</si>
  <si>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</si>
  <si>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</si>
  <si>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</si>
  <si>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</si>
  <si>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</si>
  <si>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</si>
  <si>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</si>
  <si>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</si>
  <si>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</si>
  <si>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</si>
  <si>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</si>
  <si>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</si>
  <si>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</si>
  <si>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</si>
  <si>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</si>
  <si>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</si>
  <si>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</si>
  <si>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</si>
  <si>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</si>
  <si>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</si>
  <si>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</si>
  <si>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</si>
  <si>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</si>
  <si>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</si>
  <si>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</si>
  <si>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</si>
  <si>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</si>
  <si>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</si>
  <si>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</si>
  <si>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</si>
  <si>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</si>
  <si>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</si>
  <si>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</si>
  <si>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</si>
  <si>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</si>
  <si>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</si>
  <si>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</si>
  <si>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</si>
  <si>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</si>
  <si>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</si>
  <si>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</si>
  <si>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</si>
  <si>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</si>
  <si>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</si>
  <si>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</si>
  <si>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</si>
  <si>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</si>
  <si>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</si>
  <si>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</si>
  <si>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</si>
  <si>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</si>
  <si>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</si>
  <si>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</si>
  <si>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</si>
  <si>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</si>
  <si>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</si>
  <si>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</si>
  <si>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</si>
  <si>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</si>
  <si>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</si>
  <si>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</si>
  <si>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</si>
  <si>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</si>
  <si>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</si>
  <si>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</si>
  <si>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</si>
  <si>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</si>
  <si>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</si>
  <si>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</si>
  <si>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</si>
  <si>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</si>
  <si>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</si>
  <si>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</si>
  <si>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</si>
  <si>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</si>
  <si>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</si>
  <si>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</si>
  <si>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</si>
  <si>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</si>
  <si>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</si>
  <si>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</si>
  <si>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</si>
  <si>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</si>
  <si>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</si>
  <si>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</si>
  <si>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</si>
  <si>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</si>
  <si>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</si>
  <si>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</si>
  <si>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</si>
  <si>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</si>
  <si>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</si>
  <si>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</si>
  <si>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</si>
  <si>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</si>
  <si>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</si>
  <si>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</si>
  <si>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</si>
  <si>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</si>
  <si>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</si>
  <si>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</si>
  <si>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</si>
  <si>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</si>
  <si>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</si>
  <si>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</si>
  <si>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</si>
  <si>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</si>
  <si>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</si>
  <si>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</si>
  <si>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</si>
  <si>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</si>
  <si>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</si>
  <si>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</si>
  <si>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</si>
  <si>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</si>
  <si>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</si>
  <si>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</si>
  <si>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</si>
  <si>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</si>
  <si>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</si>
  <si>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</si>
  <si>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</si>
  <si>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</si>
  <si>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</si>
  <si>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</si>
  <si>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</si>
  <si>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</si>
  <si>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</si>
  <si>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</si>
  <si>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</si>
  <si>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</si>
  <si>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</si>
  <si>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</si>
  <si>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</si>
  <si>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</si>
  <si>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</si>
  <si>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</si>
  <si>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</si>
  <si>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</si>
  <si>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</si>
  <si>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</si>
  <si>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</si>
  <si>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</si>
  <si>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</si>
  <si>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</si>
  <si>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</si>
  <si>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</si>
  <si>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</si>
  <si>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</si>
  <si>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</si>
  <si>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</si>
  <si>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</si>
  <si>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</si>
  <si>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</si>
  <si>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</si>
  <si>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</si>
  <si>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</si>
  <si>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</si>
  <si>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</si>
  <si>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</si>
  <si>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</si>
  <si>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</si>
  <si>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</si>
  <si>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</si>
  <si>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</si>
  <si>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</si>
  <si>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</si>
  <si>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</si>
  <si>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</si>
  <si>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</si>
  <si>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</si>
  <si>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</si>
  <si>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</si>
  <si>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</si>
  <si>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</si>
  <si>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</si>
  <si>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</si>
  <si>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</si>
  <si>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</si>
  <si>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</si>
  <si>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</si>
  <si>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</si>
  <si>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</si>
  <si>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</si>
  <si>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</si>
  <si>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</si>
  <si>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</si>
  <si>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</si>
  <si>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</si>
  <si>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</si>
  <si>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</si>
  <si>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</si>
  <si>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</si>
  <si>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</si>
  <si>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</si>
  <si>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</si>
  <si>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</si>
  <si>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</si>
  <si>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</si>
  <si>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</si>
  <si>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</si>
  <si>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</si>
  <si>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</si>
  <si>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</si>
  <si>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</si>
  <si>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</si>
  <si>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</si>
  <si>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</si>
  <si>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</si>
  <si>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</si>
  <si>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</si>
  <si>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</si>
  <si>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</si>
  <si>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</si>
  <si>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</si>
  <si>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</si>
  <si>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</si>
  <si>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</si>
  <si>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</si>
  <si>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</si>
  <si>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</si>
  <si>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</si>
  <si>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</si>
  <si>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</si>
  <si>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</si>
  <si>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</si>
  <si>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</si>
  <si>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</si>
  <si>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</si>
  <si>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</si>
  <si>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</si>
  <si>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</si>
  <si>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</si>
  <si>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</si>
  <si>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</si>
  <si>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</si>
  <si>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</si>
  <si>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</si>
  <si>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</si>
  <si>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</si>
  <si>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</si>
  <si>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</si>
  <si>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</si>
  <si>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</si>
  <si>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</si>
  <si>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</si>
  <si>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</si>
  <si>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</si>
  <si>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</si>
  <si>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</si>
  <si>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</si>
  <si>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</si>
  <si>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</si>
  <si>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</si>
  <si>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</si>
  <si>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</si>
  <si>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</si>
  <si>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</si>
  <si>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</si>
  <si>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</si>
  <si>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</si>
  <si>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</si>
  <si>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</si>
  <si>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</si>
  <si>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</si>
  <si>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</si>
  <si>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</si>
  <si>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</si>
  <si>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</si>
  <si>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</si>
  <si>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</si>
  <si>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</si>
  <si>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</si>
  <si>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</si>
  <si>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</si>
  <si>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</si>
  <si>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</si>
  <si>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</si>
  <si>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</si>
  <si>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</si>
  <si>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</si>
  <si>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</si>
  <si>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</si>
  <si>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</si>
  <si>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</si>
  <si>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</si>
  <si>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</si>
  <si>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</si>
  <si>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</si>
  <si>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</si>
  <si>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</si>
  <si>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</si>
  <si>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</si>
  <si>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</si>
  <si>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</si>
  <si>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</si>
  <si>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</si>
  <si>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</si>
  <si>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</si>
  <si>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</si>
  <si>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</si>
  <si>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</si>
  <si>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</si>
  <si>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</si>
  <si>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</si>
  <si>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</si>
  <si>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</si>
  <si>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</si>
  <si>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</si>
  <si>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</si>
  <si>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</si>
  <si>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</si>
  <si>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</si>
  <si>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</si>
  <si>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</si>
  <si>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</si>
  <si>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</si>
  <si>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</si>
  <si>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</si>
  <si>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</si>
  <si>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</si>
  <si>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</si>
  <si>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</si>
  <si>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</si>
  <si>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</si>
  <si>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</si>
  <si>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</si>
  <si>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</si>
  <si>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</si>
  <si>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</si>
  <si>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</si>
  <si>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</si>
  <si>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</si>
  <si>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</si>
  <si>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</si>
  <si>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</si>
  <si>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</si>
  <si>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</si>
  <si>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</si>
  <si>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</si>
  <si>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</si>
  <si>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</si>
  <si>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</si>
  <si>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</si>
  <si>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</si>
  <si>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</si>
  <si>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</si>
  <si>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</si>
  <si>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</si>
  <si>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</si>
  <si>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</si>
  <si>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</si>
  <si>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</si>
  <si>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</si>
  <si>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</si>
  <si>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</si>
  <si>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</si>
  <si>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</si>
  <si>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</si>
  <si>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</si>
  <si>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</si>
  <si>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</si>
  <si>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</si>
  <si>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</si>
  <si>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</si>
  <si>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</si>
  <si>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</si>
  <si>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</si>
  <si>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</si>
  <si>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</si>
  <si>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</si>
  <si>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</si>
  <si>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</si>
  <si>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</si>
  <si>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</si>
  <si>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</si>
  <si>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</si>
  <si>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</si>
  <si>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</si>
  <si>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</si>
  <si>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</si>
  <si>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</si>
  <si>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</si>
  <si>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</si>
  <si>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</si>
  <si>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</si>
  <si>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</si>
  <si>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</si>
  <si>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</si>
  <si>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</si>
  <si>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</si>
  <si>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</si>
  <si>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</si>
  <si>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</si>
  <si>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</si>
  <si>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</si>
  <si>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</si>
  <si>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</si>
  <si>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</si>
  <si>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</si>
  <si>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</si>
  <si>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</si>
  <si>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</si>
  <si>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</si>
  <si>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</si>
  <si>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</si>
  <si>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</si>
  <si>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</si>
  <si>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</si>
  <si>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</si>
  <si>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</si>
  <si>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</si>
  <si>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</si>
  <si>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</si>
  <si>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</si>
  <si>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</si>
  <si>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</si>
  <si>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</si>
  <si>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</si>
  <si>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</si>
  <si>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</si>
  <si>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</si>
  <si>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</si>
  <si>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</si>
  <si>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</si>
  <si>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</si>
  <si>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</si>
  <si>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</si>
  <si>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</si>
  <si>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</si>
  <si>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</si>
  <si>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</si>
  <si>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</si>
  <si>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</si>
  <si>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</si>
  <si>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</si>
  <si>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</si>
  <si>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</si>
  <si>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</si>
  <si>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</si>
  <si>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</si>
  <si>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</si>
  <si>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</si>
  <si>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</si>
  <si>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</si>
  <si>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</si>
  <si>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</si>
  <si>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</si>
  <si>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</si>
  <si>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</si>
  <si>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</si>
  <si>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</si>
  <si>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</si>
  <si>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</si>
  <si>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</si>
  <si>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</si>
  <si>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</si>
  <si>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</si>
  <si>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</si>
  <si>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</si>
  <si>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</si>
  <si>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</si>
  <si>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</si>
  <si>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</si>
  <si>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</si>
  <si>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</si>
  <si>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</si>
  <si>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</si>
  <si>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</si>
  <si>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</si>
  <si>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</si>
  <si>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</si>
  <si>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</si>
  <si>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</si>
  <si>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</si>
  <si>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</si>
  <si>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</si>
  <si>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</si>
  <si>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</si>
  <si>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</si>
  <si>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</si>
  <si>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</si>
  <si>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</si>
  <si>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</si>
  <si>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</si>
  <si>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</si>
  <si>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</si>
  <si>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</si>
  <si>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</si>
  <si>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</si>
  <si>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</si>
  <si>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</si>
  <si>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</si>
  <si>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</si>
  <si>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</si>
  <si>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</si>
  <si>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</si>
  <si>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</si>
  <si>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</si>
  <si>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</si>
  <si>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</si>
  <si>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</si>
  <si>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</si>
  <si>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</si>
  <si>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</si>
  <si>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</si>
  <si>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</si>
  <si>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</si>
  <si>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</si>
  <si>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</si>
  <si>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</si>
  <si>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</si>
  <si>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</si>
  <si>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</si>
  <si>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</si>
  <si>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</si>
  <si>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</si>
  <si>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</si>
  <si>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</si>
  <si>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</si>
  <si>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</si>
  <si>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</si>
  <si>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</si>
  <si>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</si>
  <si>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</si>
  <si>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</si>
  <si>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</si>
  <si>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</si>
  <si>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</si>
  <si>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</si>
  <si>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</si>
  <si>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</si>
  <si>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</si>
  <si>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</si>
  <si>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</si>
  <si>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</si>
  <si>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</si>
  <si>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</si>
  <si>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</si>
  <si>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</si>
  <si>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</si>
  <si>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</si>
  <si>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</si>
  <si>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</si>
  <si>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</si>
  <si>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</si>
  <si>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</si>
  <si>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</si>
  <si>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</si>
  <si>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</si>
  <si>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</si>
  <si>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</si>
  <si>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</si>
  <si>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</si>
  <si>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</si>
  <si>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</si>
  <si>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</si>
  <si>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</si>
  <si>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</si>
  <si>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</si>
  <si>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</si>
  <si>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</si>
  <si>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</si>
  <si>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</si>
  <si>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</si>
  <si>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</si>
  <si>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</si>
  <si>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</si>
  <si>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</si>
  <si>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</si>
  <si>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</si>
  <si>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</si>
  <si>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</si>
  <si>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</si>
  <si>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</si>
  <si>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</si>
  <si>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</si>
  <si>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</si>
  <si>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</si>
  <si>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</si>
  <si>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</si>
  <si>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</si>
  <si>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</si>
  <si>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</si>
  <si>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</si>
  <si>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</si>
  <si>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</si>
  <si>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</si>
  <si>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</si>
  <si>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</si>
  <si>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</si>
  <si>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</si>
  <si>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</si>
  <si>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</si>
  <si>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</si>
  <si>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</si>
  <si>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</si>
  <si>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</si>
  <si>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</si>
  <si>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</si>
  <si>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</si>
  <si>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</si>
  <si>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</si>
  <si>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</si>
  <si>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</si>
  <si>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</si>
  <si>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</si>
  <si>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</si>
  <si>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</si>
  <si>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</si>
  <si>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</si>
  <si>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</si>
  <si>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</si>
  <si>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</si>
  <si>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</si>
  <si>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</si>
  <si>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</si>
  <si>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</si>
  <si>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</si>
  <si>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</si>
  <si>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</si>
  <si>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</si>
  <si>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</si>
  <si>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</si>
  <si>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</si>
  <si>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</si>
  <si>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</si>
  <si>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</si>
  <si>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</si>
  <si>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</si>
  <si>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</si>
  <si>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</si>
  <si>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</si>
  <si>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</si>
  <si>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</si>
  <si>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</si>
  <si>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</si>
  <si>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</si>
  <si>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</si>
  <si>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</si>
  <si>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</si>
  <si>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</si>
  <si>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</si>
  <si>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</si>
  <si>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</si>
  <si>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</si>
  <si>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</si>
  <si>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</si>
  <si>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</si>
  <si>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</si>
  <si>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</si>
  <si>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</si>
  <si>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</si>
  <si>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</si>
  <si>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</si>
  <si>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</si>
  <si>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</si>
  <si>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</si>
  <si>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</si>
  <si>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</si>
  <si>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</si>
  <si>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</si>
  <si>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</si>
  <si>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</si>
  <si>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</si>
  <si>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</si>
  <si>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</si>
  <si>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</si>
  <si>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</si>
  <si>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</si>
  <si>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</si>
  <si>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</si>
  <si>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</si>
  <si>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</si>
  <si>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</si>
  <si>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</si>
  <si>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</si>
  <si>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</si>
  <si>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</si>
  <si>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</si>
  <si>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</si>
  <si>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</si>
  <si>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</si>
  <si>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</si>
  <si>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</si>
  <si>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</si>
  <si>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</si>
  <si>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</si>
  <si>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</si>
  <si>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</si>
  <si>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</si>
  <si>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</si>
  <si>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</si>
  <si>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</si>
  <si>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</si>
  <si>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</si>
  <si>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</si>
  <si>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</si>
  <si>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</si>
  <si>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</si>
  <si>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</si>
  <si>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</si>
  <si>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</si>
  <si>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</si>
  <si>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</si>
  <si>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</si>
  <si>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</si>
  <si>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</si>
  <si>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</si>
  <si>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</si>
  <si>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</si>
  <si>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</si>
  <si>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</si>
  <si>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</si>
  <si>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</si>
  <si>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</si>
  <si>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</si>
  <si>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</si>
  <si>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</si>
  <si>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</si>
  <si>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</si>
  <si>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</si>
  <si>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</si>
  <si>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</si>
  <si>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</si>
  <si>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</si>
  <si>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</si>
  <si>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</si>
  <si>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</si>
  <si>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</si>
  <si>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</si>
  <si>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</si>
  <si>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</si>
  <si>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</si>
  <si>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</si>
  <si>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</si>
  <si>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</si>
  <si>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</si>
  <si>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</si>
  <si>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</si>
  <si>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</si>
  <si>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</si>
  <si>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</si>
  <si>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</si>
  <si>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</si>
  <si>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</si>
  <si>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</si>
  <si>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</si>
  <si>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</si>
  <si>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</si>
  <si>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</si>
  <si>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</si>
  <si>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</si>
  <si>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</si>
  <si>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</si>
  <si>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</si>
  <si>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</si>
  <si>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</si>
  <si>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</si>
  <si>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</si>
  <si>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</si>
  <si>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</si>
  <si>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</si>
  <si>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</si>
  <si>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</si>
  <si>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</si>
  <si>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</si>
  <si>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</si>
  <si>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</si>
  <si>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</si>
  <si>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</si>
  <si>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</si>
  <si>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</si>
  <si>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</si>
  <si>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</si>
  <si>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</si>
  <si>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</si>
  <si>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</si>
  <si>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</si>
  <si>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</si>
  <si>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</si>
  <si>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</si>
  <si>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</si>
  <si>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</si>
  <si>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</si>
  <si>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</si>
  <si>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</si>
  <si>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</si>
  <si>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</si>
  <si>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</si>
  <si>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</si>
  <si>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</si>
  <si>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</si>
  <si>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</si>
  <si>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</si>
  <si>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</si>
  <si>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</si>
  <si>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</si>
  <si>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</si>
  <si>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</si>
  <si>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</si>
  <si>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</si>
  <si>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</si>
  <si>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</si>
  <si>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</si>
  <si>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</si>
  <si>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</si>
  <si>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</si>
  <si>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</si>
  <si>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</si>
  <si>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</si>
  <si>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</si>
  <si>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</si>
  <si>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</si>
  <si>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</si>
  <si>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</si>
  <si>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</si>
  <si>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</si>
  <si>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</si>
  <si>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</si>
  <si>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</si>
  <si>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</si>
  <si>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</si>
  <si>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</si>
  <si>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</si>
  <si>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</si>
  <si>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</si>
  <si>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</si>
  <si>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</si>
  <si>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</si>
  <si>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</si>
  <si>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</si>
  <si>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</si>
  <si>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</si>
  <si>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</si>
  <si>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</si>
  <si>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</si>
  <si>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</si>
  <si>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</si>
  <si>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</si>
  <si>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</si>
  <si>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</si>
  <si>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</si>
  <si>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</si>
  <si>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</si>
  <si>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</si>
  <si>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</si>
  <si>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</si>
  <si>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</si>
  <si>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</si>
  <si>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</si>
  <si>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</si>
  <si>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</si>
  <si>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</si>
  <si>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</si>
  <si>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</si>
  <si>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</si>
  <si>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</si>
  <si>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</si>
  <si>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</si>
  <si>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</si>
  <si>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</si>
  <si>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</si>
  <si>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</si>
  <si>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</si>
  <si>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</si>
  <si>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</si>
  <si>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</si>
  <si>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</si>
  <si>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</si>
  <si>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</si>
  <si>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</si>
  <si>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</si>
  <si>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</si>
  <si>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</si>
  <si>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</si>
  <si>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</si>
  <si>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</si>
  <si>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</si>
  <si>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</si>
  <si>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</si>
  <si>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</si>
  <si>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</si>
  <si>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</si>
  <si>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</si>
  <si>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</si>
  <si>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</si>
  <si>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</si>
  <si>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</si>
  <si>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</si>
  <si>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</si>
  <si>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</si>
  <si>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</si>
  <si>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</si>
  <si>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</si>
  <si>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</si>
  <si>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</si>
  <si>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</si>
  <si>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</si>
  <si>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</si>
  <si>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</si>
  <si>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</si>
  <si>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</si>
  <si>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</si>
  <si>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</si>
  <si>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</si>
  <si>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</si>
  <si>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</si>
  <si>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</si>
  <si>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</si>
  <si>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</si>
  <si>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</si>
  <si>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</si>
  <si>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</si>
  <si>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</si>
  <si>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</si>
  <si>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</si>
  <si>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</si>
  <si>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</si>
  <si>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</si>
  <si>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</si>
  <si>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</si>
  <si>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</si>
  <si>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</si>
  <si>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</si>
  <si>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</si>
  <si>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</si>
  <si>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</si>
  <si>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</si>
  <si>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</si>
  <si>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</si>
  <si>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</si>
  <si>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</si>
  <si>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</si>
  <si>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</si>
  <si>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</si>
  <si>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</si>
  <si>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</si>
  <si>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</si>
  <si>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</si>
  <si>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</si>
  <si>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</si>
  <si>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</si>
  <si>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</si>
  <si>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</si>
  <si>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</si>
  <si>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</si>
  <si>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</si>
  <si>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</si>
  <si>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</si>
  <si>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</si>
  <si>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</si>
  <si>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</si>
  <si>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</si>
  <si>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</si>
  <si>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</si>
  <si>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</si>
  <si>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</si>
  <si>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</si>
  <si>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</si>
  <si>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</si>
  <si>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</si>
  <si>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</si>
  <si>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</si>
  <si>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</si>
  <si>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</si>
  <si>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</si>
  <si>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</si>
  <si>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</si>
  <si>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</si>
  <si>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</si>
  <si>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</si>
  <si>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</si>
  <si>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</si>
  <si>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</si>
  <si>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</si>
  <si>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</si>
  <si>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</si>
  <si>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</si>
  <si>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</si>
  <si>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</si>
  <si>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</si>
  <si>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</si>
  <si>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</si>
  <si>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</si>
  <si>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</si>
  <si>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</si>
  <si>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</si>
  <si>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</si>
  <si>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</si>
  <si>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</si>
  <si>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</si>
  <si>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</si>
  <si>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</si>
  <si>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</si>
  <si>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</si>
  <si>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</si>
  <si>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</si>
  <si>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</si>
  <si>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</si>
  <si>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</si>
  <si>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</si>
  <si>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</si>
  <si>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</si>
  <si>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</si>
  <si>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</si>
  <si>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</si>
  <si>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</si>
  <si>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</si>
  <si>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</si>
  <si>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</si>
  <si>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</si>
  <si>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</si>
  <si>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</si>
  <si>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</si>
  <si>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</si>
  <si>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</si>
  <si>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</si>
  <si>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</si>
  <si>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</si>
  <si>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</si>
  <si>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</si>
  <si>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</si>
  <si>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</si>
  <si>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</si>
  <si>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</si>
  <si>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</si>
  <si>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</si>
  <si>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</si>
  <si>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</si>
  <si>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</si>
  <si>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</si>
  <si>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</si>
  <si>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</si>
  <si>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</si>
  <si>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</si>
  <si>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</si>
  <si>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</si>
  <si>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</si>
  <si>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</si>
  <si>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</si>
  <si>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</si>
  <si>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</si>
  <si>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</si>
  <si>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</si>
  <si>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</si>
  <si>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</si>
  <si>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</si>
  <si>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</si>
  <si>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</si>
  <si>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</si>
  <si>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</si>
  <si>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</si>
  <si>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</si>
  <si>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</si>
  <si>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</si>
  <si>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</si>
  <si>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</si>
  <si>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</si>
  <si>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</si>
  <si>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</si>
  <si>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</si>
  <si>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</si>
  <si>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</si>
  <si>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</si>
  <si>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</si>
  <si>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</si>
  <si>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</si>
  <si>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</si>
  <si>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</si>
  <si>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</si>
  <si>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</si>
  <si>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</si>
  <si>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</si>
  <si>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</si>
  <si>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</si>
  <si>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</si>
  <si>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</si>
  <si>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</si>
  <si>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</si>
  <si>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</si>
  <si>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</si>
  <si>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</si>
  <si>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</si>
  <si>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</si>
  <si>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</si>
  <si>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</si>
  <si>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</si>
  <si>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</si>
  <si>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</si>
  <si>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</si>
  <si>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</si>
  <si>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</si>
  <si>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</si>
  <si>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</si>
  <si>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</si>
  <si>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</si>
  <si>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</si>
  <si>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</si>
  <si>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</si>
  <si>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</si>
  <si>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</si>
  <si>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</si>
  <si>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</si>
  <si>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</si>
  <si>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</si>
  <si>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</si>
  <si>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</si>
  <si>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</si>
  <si>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</si>
  <si>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</si>
  <si>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</si>
  <si>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</si>
  <si>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</si>
  <si>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</si>
  <si>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</si>
  <si>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</si>
  <si>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</si>
  <si>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</si>
  <si>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</si>
  <si>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</si>
  <si>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</si>
  <si>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</si>
  <si>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</si>
  <si>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</si>
  <si>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</si>
  <si>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</si>
  <si>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</si>
  <si>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</si>
  <si>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</si>
  <si>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</si>
  <si>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</si>
  <si>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</si>
  <si>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</si>
  <si>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</si>
  <si>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</si>
  <si>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</si>
  <si>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</si>
  <si>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</si>
  <si>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</si>
  <si>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</si>
  <si>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</si>
  <si>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</si>
  <si>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</si>
  <si>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</si>
  <si>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</si>
  <si>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</si>
  <si>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</si>
  <si>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</si>
  <si>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</si>
  <si>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</si>
  <si>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</si>
  <si>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</si>
  <si>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</si>
  <si>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</si>
  <si>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</si>
  <si>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</si>
  <si>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</si>
  <si>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</si>
  <si>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</si>
  <si>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</si>
  <si>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</si>
  <si>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</si>
  <si>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</si>
  <si>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</si>
  <si>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</si>
  <si>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</si>
  <si>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</si>
  <si>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</si>
  <si>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</si>
  <si>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</si>
  <si>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</si>
  <si>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</si>
  <si>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</si>
  <si>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</si>
  <si>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</si>
  <si>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</si>
  <si>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</si>
  <si>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</si>
  <si>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</si>
  <si>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</si>
  <si>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</si>
  <si>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</si>
  <si>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</si>
  <si>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</si>
  <si>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</si>
  <si>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</si>
  <si>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</si>
  <si>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</si>
  <si>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</si>
  <si>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</si>
  <si>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</si>
  <si>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</si>
  <si>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</si>
  <si>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</si>
  <si>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</si>
  <si>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</si>
  <si>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</si>
  <si>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</si>
  <si>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</si>
  <si>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</si>
  <si>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</si>
  <si>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</si>
  <si>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</si>
  <si>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</si>
  <si>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</si>
  <si>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</si>
  <si>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</si>
  <si>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</si>
  <si>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</si>
  <si>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</si>
  <si>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</si>
  <si>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</si>
  <si>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</si>
  <si>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</si>
  <si>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</si>
  <si>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</si>
  <si>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</si>
  <si>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</si>
  <si>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</si>
  <si>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</si>
  <si>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</si>
  <si>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</si>
  <si>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</si>
  <si>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</si>
  <si>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</si>
  <si>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</si>
  <si>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</si>
  <si>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</si>
  <si>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</si>
  <si>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</si>
  <si>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</si>
  <si>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</si>
  <si>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</si>
  <si>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</si>
  <si>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</si>
  <si>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</si>
  <si>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</si>
  <si>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</si>
  <si>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</si>
  <si>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</si>
  <si>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</si>
  <si>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</si>
  <si>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</si>
  <si>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</si>
  <si>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</si>
  <si>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</si>
  <si>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</si>
  <si>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</si>
  <si>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</si>
  <si>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</si>
  <si>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</si>
  <si>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</si>
  <si>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</si>
  <si>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</si>
  <si>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</si>
  <si>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</si>
  <si>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</si>
  <si>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</si>
  <si>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</si>
  <si>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</si>
  <si>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</si>
  <si>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</si>
  <si>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</si>
  <si>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</si>
  <si>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</si>
  <si>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</si>
  <si>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</si>
  <si>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</si>
  <si>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</si>
  <si>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</si>
  <si>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</si>
  <si>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</si>
  <si>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</si>
  <si>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</si>
  <si>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</si>
  <si>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</si>
  <si>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</si>
  <si>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</si>
  <si>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</si>
  <si>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</si>
  <si>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</si>
  <si>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</si>
  <si>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</si>
  <si>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</si>
  <si>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</si>
  <si>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</si>
  <si>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</si>
  <si>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</si>
  <si>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</si>
  <si>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</si>
  <si>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</si>
  <si>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</si>
  <si>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</si>
  <si>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</si>
  <si>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</si>
  <si>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</si>
  <si>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</si>
  <si>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</si>
  <si>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</si>
  <si>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</si>
  <si>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</si>
  <si>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</si>
  <si>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</si>
  <si>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</si>
  <si>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</si>
  <si>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</si>
  <si>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</si>
  <si>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</si>
  <si>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</si>
  <si>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</si>
  <si>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</si>
  <si>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</si>
  <si>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</si>
  <si>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</si>
  <si>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</si>
  <si>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</si>
  <si>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</si>
  <si>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</si>
  <si>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</si>
  <si>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</si>
  <si>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</si>
  <si>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</si>
  <si>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</si>
  <si>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</si>
  <si>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</si>
  <si>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</si>
  <si>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</si>
  <si>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</si>
  <si>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</si>
  <si>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</si>
  <si>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</si>
  <si>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</si>
  <si>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</si>
  <si>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</si>
  <si>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</si>
  <si>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</si>
  <si>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</si>
  <si>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</si>
  <si>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</si>
  <si>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</si>
  <si>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</si>
  <si>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</si>
  <si>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</si>
  <si>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</si>
  <si>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</si>
  <si>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</si>
  <si>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</si>
  <si>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</si>
  <si>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</si>
  <si>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</si>
  <si>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</si>
  <si>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</si>
  <si>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</si>
  <si>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</si>
  <si>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</si>
  <si>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</si>
  <si>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</si>
  <si>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</si>
  <si>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</si>
  <si>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</si>
  <si>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</si>
  <si>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</si>
  <si>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</si>
  <si>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</si>
  <si>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</si>
  <si>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</si>
  <si>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</si>
  <si>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</si>
  <si>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</si>
  <si>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</si>
  <si>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</si>
  <si>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</si>
  <si>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</si>
  <si>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</si>
  <si>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</si>
  <si>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</si>
  <si>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</si>
  <si>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</si>
  <si>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</si>
  <si>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</si>
  <si>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</si>
  <si>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</si>
  <si>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</si>
  <si>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</si>
  <si>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</si>
  <si>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</si>
  <si>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</si>
  <si>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</si>
  <si>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</si>
  <si>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</si>
  <si>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</si>
  <si>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</si>
  <si>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</si>
  <si>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</si>
  <si>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</si>
  <si>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</si>
  <si>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</si>
  <si>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</si>
  <si>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</si>
  <si>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</si>
  <si>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</si>
  <si>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</si>
  <si>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</si>
  <si>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</si>
  <si>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</si>
  <si>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</si>
  <si>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</si>
  <si>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</si>
  <si>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</si>
  <si>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</si>
  <si>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</si>
  <si>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</si>
  <si>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</si>
  <si>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</si>
  <si>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</si>
  <si>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</si>
  <si>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</si>
  <si>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</si>
  <si>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</si>
  <si>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</si>
  <si>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</si>
  <si>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</si>
  <si>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</si>
  <si>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</si>
  <si>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</si>
  <si>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</si>
  <si>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</si>
  <si>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</si>
  <si>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</si>
  <si>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</si>
  <si>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</si>
  <si>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</si>
  <si>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</si>
  <si>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</si>
  <si>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</si>
  <si>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</si>
  <si>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</si>
  <si>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</si>
  <si>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</si>
  <si>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</si>
  <si>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</si>
  <si>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</si>
  <si>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</si>
  <si>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</si>
  <si>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</si>
  <si>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</si>
  <si>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</si>
  <si>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</si>
  <si>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</si>
  <si>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</si>
  <si>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</si>
  <si>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</si>
  <si>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</si>
  <si>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</si>
  <si>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</si>
  <si>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</si>
  <si>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</si>
  <si>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</si>
  <si>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</si>
  <si>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</si>
  <si>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</si>
  <si>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</si>
  <si>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</si>
  <si>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</si>
  <si>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</si>
  <si>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</si>
  <si>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</si>
  <si>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</si>
  <si>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</si>
  <si>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</si>
  <si>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</si>
  <si>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</si>
  <si>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</si>
  <si>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</si>
  <si>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</si>
  <si>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</si>
  <si>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</si>
  <si>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</si>
  <si>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</si>
  <si>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</si>
  <si>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</si>
  <si>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</si>
  <si>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</si>
  <si>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</si>
  <si>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</si>
  <si>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</si>
  <si>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</si>
  <si>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</si>
  <si>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</si>
  <si>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</si>
  <si>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</si>
  <si>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</si>
  <si>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</si>
  <si>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</si>
  <si>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</si>
  <si>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</si>
  <si>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</si>
  <si>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</si>
  <si>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</si>
  <si>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</si>
  <si>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</si>
  <si>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</si>
  <si>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</si>
  <si>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</si>
  <si>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</si>
  <si>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</si>
  <si>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</si>
  <si>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</si>
  <si>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</si>
  <si>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</si>
  <si>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</si>
  <si>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</si>
  <si>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</si>
  <si>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</si>
  <si>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</si>
  <si>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</si>
  <si>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</si>
  <si>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</si>
  <si>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</si>
  <si>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</si>
  <si>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</si>
  <si>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</si>
  <si>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</si>
  <si>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</si>
  <si>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</si>
  <si>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</si>
  <si>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</si>
  <si>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</si>
  <si>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</si>
  <si>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</si>
  <si>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</si>
  <si>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</si>
  <si>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</si>
  <si>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</si>
  <si>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</si>
  <si>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</si>
  <si>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</si>
  <si>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</si>
  <si>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</si>
  <si>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</si>
  <si>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</si>
  <si>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</si>
  <si>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</si>
  <si>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</si>
  <si>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</si>
  <si>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</si>
  <si>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</si>
  <si>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</si>
  <si>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</si>
  <si>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</si>
  <si>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</si>
  <si>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</si>
  <si>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</si>
  <si>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</si>
  <si>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</si>
  <si>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</si>
  <si>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</si>
  <si>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</si>
  <si>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</si>
  <si>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</si>
  <si>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</si>
  <si>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</si>
  <si>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</si>
  <si>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</si>
  <si>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</si>
  <si>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</si>
  <si>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</si>
  <si>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</si>
  <si>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</si>
  <si>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</si>
  <si>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</si>
  <si>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</si>
  <si>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</si>
  <si>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</si>
  <si>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</si>
  <si>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</si>
  <si>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</si>
  <si>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</si>
  <si>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</si>
  <si>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</si>
  <si>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</si>
  <si>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</si>
  <si>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</si>
  <si>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</si>
  <si>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</si>
  <si>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</si>
  <si>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</si>
  <si>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</si>
  <si>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</si>
  <si>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</si>
  <si>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</si>
  <si>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</si>
  <si>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</si>
  <si>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</si>
  <si>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</si>
  <si>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</si>
  <si>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</si>
  <si>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</si>
  <si>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</si>
  <si>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</si>
  <si>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</si>
  <si>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</si>
  <si>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</si>
  <si>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</si>
  <si>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</si>
  <si>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</si>
  <si>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</si>
  <si>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</si>
  <si>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</si>
  <si>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</si>
  <si>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</si>
  <si>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</si>
  <si>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</si>
  <si>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</si>
  <si>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</si>
  <si>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</si>
  <si>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</si>
  <si>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</si>
  <si>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</si>
  <si>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</si>
  <si>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</si>
  <si>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</si>
  <si>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</si>
  <si>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</si>
  <si>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</si>
  <si>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</si>
  <si>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</si>
  <si>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</si>
  <si>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</si>
  <si>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</si>
  <si>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</si>
  <si>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</si>
  <si>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</si>
  <si>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</si>
  <si>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</si>
  <si>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</si>
  <si>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</si>
  <si>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</si>
  <si>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</si>
  <si>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</si>
  <si>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</si>
  <si>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</si>
  <si>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</si>
  <si>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</si>
  <si>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</si>
  <si>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</si>
  <si>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</si>
  <si>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</si>
  <si>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</si>
  <si>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</si>
  <si>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</si>
  <si>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</si>
  <si>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</si>
  <si>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</si>
  <si>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</si>
  <si>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</si>
  <si>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</si>
  <si>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</si>
  <si>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</si>
  <si>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</si>
  <si>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</si>
  <si>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</si>
  <si>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</si>
  <si>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</si>
  <si>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</si>
  <si>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</si>
  <si>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</si>
  <si>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</si>
  <si>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</si>
  <si>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</si>
  <si>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</si>
  <si>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</si>
  <si>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</si>
  <si>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</si>
  <si>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</si>
  <si>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</si>
  <si>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</si>
  <si>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</si>
  <si>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</si>
  <si>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</si>
  <si>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</si>
  <si>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</si>
  <si>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</si>
  <si>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</si>
  <si>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</si>
  <si>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</si>
  <si>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</si>
  <si>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</si>
  <si>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</si>
  <si>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</si>
  <si>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</si>
  <si>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</si>
  <si>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</si>
  <si>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</si>
  <si>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</si>
  <si>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</si>
  <si>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</si>
  <si>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</si>
  <si>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</si>
  <si>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</si>
  <si>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</si>
  <si>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</si>
  <si>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</si>
  <si>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</si>
  <si>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</si>
  <si>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</si>
  <si>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</si>
  <si>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</si>
  <si>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</si>
  <si>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</si>
  <si>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</si>
  <si>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</si>
  <si>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</si>
  <si>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</si>
  <si>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</si>
  <si>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</si>
  <si>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</si>
  <si>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</si>
  <si>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</si>
  <si>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</si>
  <si>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</si>
  <si>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</si>
  <si>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</si>
  <si>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</si>
  <si>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</si>
  <si>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</si>
  <si>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</si>
  <si>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</si>
  <si>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</si>
  <si>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</si>
  <si>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</si>
  <si>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</si>
  <si>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</si>
  <si>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</si>
  <si>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</si>
  <si>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</si>
  <si>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</si>
  <si>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</si>
  <si>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</si>
  <si>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</si>
  <si>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</si>
  <si>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</si>
  <si>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</si>
  <si>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</si>
  <si>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</si>
  <si>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</si>
  <si>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</si>
  <si>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</si>
  <si>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</si>
  <si>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</si>
  <si>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</si>
  <si>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</si>
  <si>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</si>
  <si>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</si>
  <si>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</si>
  <si>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</si>
  <si>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</si>
  <si>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</si>
  <si>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</si>
  <si>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</si>
  <si>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</si>
  <si>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</si>
  <si>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</si>
  <si>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</si>
  <si>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</si>
  <si>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</si>
  <si>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</si>
  <si>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</si>
  <si>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</si>
  <si>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</si>
  <si>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</si>
  <si>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</si>
  <si>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</si>
  <si>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</si>
  <si>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</si>
  <si>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</si>
  <si>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</si>
  <si>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</si>
  <si>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</si>
  <si>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</si>
  <si>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</si>
  <si>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</si>
  <si>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</si>
  <si>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</si>
  <si>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</si>
  <si>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</si>
  <si>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</si>
  <si>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</si>
  <si>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</si>
  <si>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</si>
  <si>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</si>
  <si>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</si>
  <si>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</si>
  <si>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</si>
  <si>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</si>
  <si>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</si>
  <si>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</si>
  <si>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</si>
  <si>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</si>
  <si>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</si>
  <si>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</si>
  <si>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</si>
  <si>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</si>
  <si>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</si>
  <si>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</si>
  <si>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</si>
  <si>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</si>
  <si>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</si>
  <si>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</si>
  <si>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</si>
  <si>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</si>
  <si>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</si>
  <si>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</si>
  <si>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</si>
  <si>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</si>
  <si>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</si>
  <si>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</si>
  <si>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</si>
  <si>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</si>
  <si>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</si>
  <si>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</si>
  <si>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</si>
  <si>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</si>
  <si>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</si>
  <si>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</si>
  <si>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</si>
  <si>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</si>
  <si>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</si>
  <si>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</si>
  <si>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</si>
  <si>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</si>
  <si>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</si>
  <si>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</si>
  <si>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</si>
  <si>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</si>
  <si>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</si>
  <si>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</si>
  <si>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</si>
  <si>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</si>
  <si>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</si>
  <si>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</si>
  <si>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</si>
  <si>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</si>
  <si>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</si>
  <si>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</si>
  <si>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</si>
  <si>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</si>
  <si>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</si>
  <si>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</si>
  <si>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</si>
  <si>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</si>
  <si>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</si>
  <si>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</si>
  <si>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</si>
  <si>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</si>
  <si>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</si>
  <si>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</si>
  <si>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</si>
  <si>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</si>
  <si>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</si>
  <si>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</si>
  <si>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</si>
  <si>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</si>
  <si>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</si>
  <si>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</si>
  <si>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</si>
  <si>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</si>
  <si>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</si>
  <si>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</si>
  <si>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</si>
  <si>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</si>
  <si>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</si>
  <si>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</si>
  <si>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</si>
  <si>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</si>
  <si>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</si>
  <si>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</si>
  <si>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</si>
  <si>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</si>
  <si>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</si>
  <si>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</si>
  <si>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</si>
  <si>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</si>
  <si>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</si>
  <si>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</si>
  <si>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</si>
  <si>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</si>
  <si>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</si>
  <si>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</si>
  <si>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</si>
  <si>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</si>
  <si>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</si>
  <si>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</si>
  <si>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</si>
  <si>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</si>
  <si>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</si>
  <si>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</si>
  <si>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</si>
  <si>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</si>
  <si>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</si>
  <si>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</si>
  <si>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</si>
  <si>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</si>
  <si>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</si>
  <si>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</si>
  <si>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</si>
  <si>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</si>
  <si>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</si>
  <si>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</si>
  <si>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</si>
  <si>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</si>
  <si>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</si>
  <si>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</si>
  <si>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</si>
  <si>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</si>
  <si>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</si>
  <si>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</si>
  <si>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</si>
  <si>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</si>
  <si>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</si>
  <si>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</si>
  <si>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</si>
  <si>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</si>
  <si>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</si>
  <si>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</si>
  <si>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</si>
  <si>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</si>
  <si>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</si>
  <si>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</si>
  <si>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</si>
  <si>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</si>
  <si>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</si>
  <si>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</si>
  <si>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</si>
  <si>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</si>
  <si>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</si>
  <si>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</si>
  <si>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</si>
  <si>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</si>
  <si>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</si>
  <si>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</si>
  <si>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</si>
  <si>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</si>
  <si>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</si>
  <si>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</si>
  <si>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</si>
  <si>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</si>
  <si>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</si>
  <si>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</si>
  <si>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</si>
  <si>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</si>
  <si>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</si>
  <si>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</si>
  <si>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</si>
  <si>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</si>
  <si>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</si>
  <si>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</si>
  <si>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</si>
  <si>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</si>
  <si>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</si>
  <si>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</si>
  <si>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</si>
  <si>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</si>
  <si>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</si>
  <si>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</si>
  <si>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</si>
  <si>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</si>
  <si>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</si>
  <si>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</si>
  <si>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</si>
  <si>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</si>
  <si>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</si>
  <si>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</si>
  <si>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</si>
  <si>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</si>
  <si>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</si>
  <si>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</si>
  <si>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</si>
  <si>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</si>
  <si>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</si>
  <si>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</si>
  <si>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</si>
  <si>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</si>
  <si>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</si>
  <si>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</si>
  <si>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</si>
  <si>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</si>
  <si>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</si>
  <si>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</si>
  <si>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</si>
  <si>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</si>
  <si>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</si>
  <si>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</si>
  <si>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</si>
  <si>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</si>
  <si>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</si>
  <si>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</si>
  <si>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</si>
  <si>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</si>
  <si>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</si>
  <si>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</si>
  <si>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</si>
  <si>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</si>
  <si>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</si>
  <si>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</si>
  <si>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</si>
  <si>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</si>
  <si>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</si>
  <si>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</si>
  <si>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</si>
  <si>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</si>
  <si>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</si>
  <si>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</si>
  <si>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</si>
  <si>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</si>
  <si>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</si>
  <si>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</si>
  <si>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</si>
  <si>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</si>
  <si>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</si>
  <si>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</si>
  <si>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</si>
  <si>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</si>
  <si>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</si>
  <si>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</si>
  <si>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</si>
  <si>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</si>
  <si>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</si>
  <si>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</si>
  <si>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</si>
  <si>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</si>
  <si>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</si>
  <si>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</si>
  <si>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</si>
  <si>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</si>
  <si>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</si>
  <si>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</si>
  <si>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</si>
  <si>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</si>
  <si>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</si>
  <si>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</si>
  <si>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</si>
  <si>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</si>
  <si>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</si>
  <si>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</si>
  <si>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</si>
  <si>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</si>
  <si>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</si>
  <si>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</si>
  <si>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</si>
  <si>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</si>
  <si>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</si>
  <si>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</si>
  <si>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</si>
  <si>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</si>
  <si>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</si>
  <si>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</si>
  <si>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</si>
  <si>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</si>
  <si>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</si>
  <si>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</si>
  <si>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</si>
  <si>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</si>
  <si>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</si>
  <si>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</si>
  <si>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</si>
  <si>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</si>
  <si>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</si>
  <si>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</si>
  <si>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</si>
  <si>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</si>
  <si>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</si>
  <si>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</si>
  <si>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</si>
  <si>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</si>
  <si>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</si>
  <si>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</si>
  <si>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</si>
  <si>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</si>
  <si>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</si>
  <si>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</si>
  <si>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</si>
  <si>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</si>
  <si>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</si>
  <si>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</si>
  <si>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</si>
  <si>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</si>
  <si>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</si>
  <si>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</si>
  <si>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</si>
  <si>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</si>
  <si>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</si>
  <si>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</si>
  <si>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</si>
  <si>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</si>
  <si>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</si>
  <si>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</si>
  <si>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</si>
  <si>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</si>
  <si>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</si>
  <si>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</si>
  <si>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</si>
  <si>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</si>
  <si>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</si>
  <si>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</si>
  <si>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</si>
  <si>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</si>
  <si>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</si>
  <si>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</si>
  <si>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</si>
  <si>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</si>
  <si>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</si>
  <si>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</si>
  <si>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</si>
  <si>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</si>
  <si>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</si>
  <si>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</si>
  <si>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</si>
  <si>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</si>
  <si>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</si>
  <si>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</si>
  <si>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</si>
  <si>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</si>
  <si>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</si>
  <si>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</si>
  <si>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</si>
  <si>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</si>
  <si>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</si>
  <si>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</si>
  <si>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</si>
  <si>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</si>
  <si>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</si>
  <si>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</si>
  <si>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</si>
  <si>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</si>
  <si>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</si>
  <si>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</si>
  <si>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</si>
  <si>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</si>
  <si>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</si>
  <si>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</si>
  <si>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</si>
  <si>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</si>
  <si>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</si>
  <si>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</si>
  <si>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</si>
  <si>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</si>
  <si>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</si>
  <si>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</si>
  <si>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</si>
  <si>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</si>
  <si>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</si>
  <si>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</si>
  <si>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</si>
  <si>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</si>
  <si>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</si>
  <si>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</si>
  <si>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</si>
  <si>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</si>
  <si>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</si>
  <si>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</si>
  <si>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</si>
  <si>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</si>
  <si>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</si>
  <si>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</si>
  <si>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</si>
  <si>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</si>
  <si>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</si>
  <si>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</si>
  <si>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</si>
  <si>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</si>
  <si>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</si>
  <si>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</si>
  <si>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</si>
  <si>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</si>
  <si>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</si>
  <si>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</si>
  <si>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</si>
  <si>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</si>
  <si>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</si>
  <si>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</si>
  <si>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</si>
  <si>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</si>
  <si>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</si>
  <si>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</si>
  <si>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</si>
  <si>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</si>
  <si>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</si>
  <si>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</si>
  <si>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</si>
  <si>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</si>
  <si>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</si>
  <si>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</si>
  <si>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</si>
  <si>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</si>
  <si>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</si>
  <si>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</si>
  <si>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</si>
  <si>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</si>
  <si>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</si>
  <si>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</si>
  <si>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</si>
  <si>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</si>
  <si>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</si>
  <si>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</si>
  <si>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</si>
  <si>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</si>
  <si>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</si>
  <si>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</si>
  <si>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</si>
  <si>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</si>
  <si>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</si>
  <si>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</si>
  <si>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</si>
  <si>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</si>
  <si>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</si>
  <si>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</si>
  <si>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</si>
  <si>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</si>
  <si>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</si>
  <si>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</si>
  <si>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</si>
  <si>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</si>
  <si>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</si>
  <si>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</si>
  <si>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</si>
  <si>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</si>
  <si>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</si>
  <si>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</si>
  <si>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</si>
  <si>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</si>
  <si>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</si>
  <si>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</si>
  <si>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</si>
  <si>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</si>
  <si>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</si>
  <si>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</si>
  <si>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</si>
  <si>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</si>
  <si>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</si>
  <si>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</si>
  <si>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</si>
  <si>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</si>
  <si>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</si>
  <si>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</si>
  <si>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</si>
  <si>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</si>
  <si>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</si>
  <si>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</si>
  <si>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</si>
  <si>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</si>
  <si>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</si>
  <si>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</si>
  <si>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</si>
  <si>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</si>
  <si>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</si>
  <si>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</si>
  <si>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</si>
  <si>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</si>
  <si>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</si>
  <si>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</si>
  <si>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</si>
  <si>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</si>
  <si>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</si>
  <si>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</si>
  <si>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</si>
  <si>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</si>
  <si>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</si>
  <si>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</si>
  <si>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</si>
  <si>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</si>
  <si>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</si>
  <si>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</si>
  <si>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</si>
  <si>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</si>
  <si>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</si>
  <si>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</si>
  <si>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</si>
  <si>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</si>
  <si>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</si>
  <si>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</si>
  <si>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</si>
  <si>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</si>
  <si>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</si>
  <si>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</si>
  <si>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</si>
  <si>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</si>
  <si>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</si>
  <si>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</si>
  <si>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</si>
  <si>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</si>
  <si>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</si>
  <si>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</si>
  <si>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</si>
  <si>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</si>
  <si>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</si>
  <si>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</si>
  <si>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</si>
  <si>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</si>
  <si>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</si>
  <si>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</si>
  <si>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</si>
  <si>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</si>
  <si>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</si>
  <si>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</si>
  <si>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</si>
  <si>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</si>
  <si>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</si>
  <si>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</si>
  <si>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</si>
  <si>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</si>
  <si>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</si>
  <si>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</si>
  <si>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</si>
  <si>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</si>
  <si>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</si>
  <si>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</si>
  <si>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</si>
  <si>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</si>
  <si>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</si>
  <si>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</si>
  <si>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</si>
  <si>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</si>
  <si>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</si>
  <si>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</si>
  <si>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</si>
  <si>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</si>
  <si>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</si>
  <si>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</si>
  <si>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</si>
  <si>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</si>
  <si>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</si>
  <si>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</si>
  <si>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</si>
  <si>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</si>
  <si>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</si>
  <si>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</si>
  <si>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</si>
  <si>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</si>
  <si>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</si>
  <si>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</si>
  <si>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</si>
  <si>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</si>
  <si>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</si>
  <si>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</si>
  <si>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</si>
  <si>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</si>
  <si>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</si>
  <si>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</si>
  <si>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</si>
  <si>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</si>
  <si>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</si>
  <si>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</si>
  <si>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</si>
  <si>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</si>
  <si>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</si>
  <si>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</si>
  <si>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</si>
  <si>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</si>
  <si>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</si>
  <si>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</si>
  <si>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</si>
  <si>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</si>
  <si>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</si>
  <si>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</si>
  <si>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</si>
  <si>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</si>
  <si>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</si>
  <si>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</si>
  <si>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</si>
  <si>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</si>
  <si>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</si>
  <si>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</si>
  <si>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</si>
  <si>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</si>
  <si>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</si>
  <si>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</si>
  <si>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</si>
  <si>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</si>
  <si>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</si>
  <si>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</si>
  <si>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</si>
  <si>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</si>
  <si>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</si>
  <si>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</si>
  <si>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</si>
  <si>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</si>
  <si>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</si>
  <si>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</si>
  <si>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</si>
  <si>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</si>
  <si>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</si>
  <si>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</si>
  <si>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</si>
  <si>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</si>
  <si>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</si>
  <si>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</si>
  <si>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</si>
  <si>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</si>
  <si>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</si>
  <si>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</si>
  <si>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</si>
  <si>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</si>
  <si>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</si>
  <si>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</si>
  <si>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</si>
  <si>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</si>
  <si>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</si>
  <si>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</si>
  <si>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</si>
  <si>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</si>
  <si>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</si>
  <si>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</si>
  <si>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</si>
  <si>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</si>
  <si>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</si>
  <si>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</si>
  <si>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</si>
  <si>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</si>
  <si>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</si>
  <si>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</si>
  <si>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</si>
  <si>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</si>
  <si>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</si>
  <si>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</si>
  <si>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</si>
  <si>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</si>
  <si>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</si>
  <si>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</si>
  <si>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</si>
  <si>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</si>
  <si>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</si>
  <si>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</si>
  <si>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</si>
  <si>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</si>
  <si>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</si>
  <si>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</si>
  <si>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</si>
  <si>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</si>
  <si>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</si>
  <si>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</si>
  <si>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</si>
  <si>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</si>
  <si>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</si>
  <si>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</si>
  <si>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</si>
  <si>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</si>
  <si>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</si>
  <si>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</si>
  <si>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</si>
  <si>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</si>
  <si>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</si>
  <si>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</si>
  <si>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</si>
  <si>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</si>
  <si>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</si>
  <si>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</si>
  <si>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</si>
  <si>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</si>
  <si>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</si>
  <si>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</si>
  <si>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</si>
  <si>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</si>
  <si>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</si>
  <si>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</si>
  <si>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</si>
  <si>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</si>
  <si>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</si>
  <si>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</si>
  <si>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</si>
  <si>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</si>
  <si>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</si>
  <si>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</si>
  <si>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</si>
  <si>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</si>
  <si>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</si>
  <si>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</si>
  <si>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</si>
  <si>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</si>
  <si>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</si>
  <si>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</si>
  <si>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</si>
  <si>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</si>
  <si>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</si>
  <si>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</si>
  <si>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</si>
  <si>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</si>
  <si>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</si>
  <si>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</si>
  <si>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</si>
  <si>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</si>
  <si>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</si>
  <si>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</si>
  <si>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</si>
  <si>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</si>
  <si>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</si>
  <si>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</si>
  <si>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</si>
  <si>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</si>
  <si>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</si>
  <si>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</si>
  <si>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</si>
  <si>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</si>
  <si>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</si>
  <si>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</si>
  <si>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</si>
  <si>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</si>
  <si>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</si>
  <si>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</si>
  <si>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</si>
  <si>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</si>
  <si>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</si>
  <si>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</si>
  <si>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</si>
  <si>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</si>
  <si>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</si>
  <si>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</si>
  <si>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</si>
  <si>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</si>
  <si>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</si>
  <si>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</si>
  <si>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</si>
  <si>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</si>
  <si>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</si>
  <si>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</si>
  <si>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</si>
  <si>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</si>
  <si>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</si>
  <si>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</si>
  <si>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</si>
  <si>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</si>
  <si>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</si>
  <si>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</si>
  <si>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</si>
  <si>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</si>
  <si>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</si>
  <si>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</si>
  <si>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</si>
  <si>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</si>
  <si>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</si>
  <si>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</si>
  <si>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</si>
  <si>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</si>
  <si>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</si>
  <si>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</si>
  <si>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</si>
  <si>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</si>
  <si>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</si>
  <si>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</si>
  <si>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</si>
  <si>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</si>
  <si>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</si>
  <si>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</si>
  <si>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</si>
  <si>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</si>
  <si>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</si>
  <si>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</si>
  <si>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</si>
  <si>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</si>
  <si>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</si>
  <si>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</si>
  <si>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</si>
  <si>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</si>
  <si>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</si>
  <si>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</si>
  <si>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</si>
  <si>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</si>
  <si>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</si>
  <si>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</si>
  <si>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</si>
  <si>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</si>
  <si>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</si>
  <si>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</si>
  <si>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</si>
  <si>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</si>
  <si>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</si>
  <si>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</si>
  <si>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</si>
  <si>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</si>
  <si>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</si>
  <si>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</si>
  <si>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</si>
  <si>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</si>
  <si>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</si>
  <si>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</si>
  <si>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</si>
  <si>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</si>
  <si>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</si>
  <si>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</si>
  <si>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</si>
  <si>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</si>
  <si>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</si>
  <si>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</si>
  <si>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</si>
  <si>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</si>
  <si>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</si>
  <si>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</si>
  <si>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</si>
  <si>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</si>
  <si>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</si>
  <si>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</si>
  <si>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</si>
  <si>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</si>
  <si>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</si>
  <si>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</si>
  <si>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</si>
  <si>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</si>
  <si>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</si>
  <si>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</si>
  <si>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</si>
  <si>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</si>
  <si>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</si>
  <si>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</si>
  <si>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</si>
  <si>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</si>
  <si>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</si>
  <si>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</si>
  <si>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</si>
  <si>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</si>
  <si>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</si>
  <si>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</si>
  <si>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</si>
  <si>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</si>
  <si>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</si>
  <si>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</si>
  <si>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</si>
  <si>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</si>
  <si>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</si>
  <si>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</si>
  <si>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</si>
  <si>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</si>
  <si>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</si>
  <si>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</si>
  <si>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</si>
  <si>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</si>
  <si>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</si>
  <si>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</si>
  <si>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</si>
  <si>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</si>
  <si>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</si>
  <si>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</si>
  <si>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</si>
  <si>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</si>
  <si>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</si>
  <si>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</si>
  <si>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</si>
  <si>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</si>
  <si>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</si>
  <si>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</si>
  <si>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</si>
  <si>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</si>
  <si>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</si>
  <si>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</si>
  <si>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</si>
  <si>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</si>
  <si>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</si>
  <si>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</si>
  <si>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</si>
  <si>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</si>
  <si>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</si>
  <si>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</si>
  <si>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</si>
  <si>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</si>
  <si>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</si>
  <si>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</si>
  <si>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</si>
  <si>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</si>
  <si>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</si>
  <si>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</si>
  <si>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</si>
  <si>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</si>
  <si>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</si>
  <si>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</si>
  <si>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</si>
  <si>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</si>
  <si>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</si>
  <si>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</si>
  <si>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</si>
  <si>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</si>
  <si>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</si>
  <si>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</si>
  <si>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</si>
  <si>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</si>
  <si>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</si>
  <si>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</si>
  <si>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</si>
  <si>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</si>
  <si>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</si>
  <si>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</si>
  <si>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</si>
  <si>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</si>
  <si>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</si>
  <si>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</si>
  <si>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</si>
  <si>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</si>
  <si>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</si>
  <si>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</si>
  <si>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</si>
  <si>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</si>
  <si>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</si>
  <si>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</si>
  <si>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</si>
  <si>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</si>
  <si>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</si>
  <si>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</si>
  <si>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</si>
  <si>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</si>
  <si>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</si>
  <si>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</si>
  <si>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</si>
  <si>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</si>
  <si>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</si>
  <si>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</si>
  <si>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</si>
  <si>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</si>
  <si>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</si>
  <si>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</si>
  <si>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</si>
  <si>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</si>
  <si>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</si>
  <si>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</si>
  <si>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</si>
  <si>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</si>
  <si>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</si>
  <si>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</si>
  <si>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</si>
  <si>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</si>
  <si>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</si>
  <si>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</si>
  <si>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</si>
  <si>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</si>
  <si>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</si>
  <si>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</si>
  <si>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</si>
  <si>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</si>
  <si>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</si>
  <si>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</si>
  <si>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</si>
  <si>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</si>
  <si>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</si>
  <si>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</si>
  <si>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</si>
  <si>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</si>
  <si>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</si>
  <si>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</si>
  <si>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</si>
  <si>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</si>
  <si>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</si>
  <si>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</si>
  <si>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</si>
  <si>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</si>
  <si>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</si>
  <si>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</si>
  <si>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</si>
  <si>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</si>
  <si>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</si>
  <si>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</si>
  <si>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</si>
  <si>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</si>
  <si>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</si>
  <si>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</si>
  <si>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</si>
  <si>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</si>
  <si>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</si>
  <si>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</si>
  <si>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</si>
  <si>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</si>
  <si>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</si>
  <si>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</si>
  <si>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</si>
  <si>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</si>
  <si>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</si>
  <si>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</si>
  <si>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</si>
  <si>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</si>
  <si>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</si>
  <si>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</si>
  <si>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</si>
  <si>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</si>
  <si>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</si>
  <si>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</si>
  <si>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</si>
  <si>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</si>
  <si>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</si>
  <si>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</si>
  <si>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</si>
  <si>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</si>
  <si>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</si>
  <si>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</si>
  <si>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</si>
  <si>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</si>
  <si>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</si>
  <si>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</si>
  <si>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</si>
  <si>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</si>
  <si>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</si>
  <si>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</si>
  <si>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</si>
  <si>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</si>
  <si>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</si>
  <si>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</si>
  <si>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</si>
  <si>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</si>
  <si>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</si>
  <si>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</si>
  <si>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</si>
  <si>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</si>
  <si>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</si>
  <si>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</si>
  <si>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</si>
  <si>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</si>
  <si>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</si>
  <si>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</si>
  <si>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</si>
  <si>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</si>
  <si>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</si>
  <si>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</si>
  <si>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</si>
  <si>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</si>
  <si>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</si>
  <si>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</si>
  <si>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</si>
  <si>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</si>
  <si>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</si>
  <si>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</si>
  <si>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</si>
  <si>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</si>
  <si>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</si>
  <si>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</si>
  <si>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</si>
  <si>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</si>
  <si>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</si>
  <si>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</si>
  <si>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</si>
  <si>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</si>
  <si>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</si>
  <si>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</si>
  <si>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</si>
  <si>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</si>
  <si>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</si>
  <si>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</si>
  <si>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</si>
  <si>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</si>
  <si>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</si>
  <si>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</si>
  <si>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</si>
  <si>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</si>
  <si>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</si>
  <si>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</si>
  <si>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</si>
  <si>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</si>
  <si>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</si>
  <si>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</si>
  <si>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</si>
  <si>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</si>
  <si>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</si>
  <si>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</si>
  <si>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</si>
  <si>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</si>
  <si>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</si>
  <si>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</si>
  <si>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</si>
  <si>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</si>
  <si>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</si>
  <si>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</si>
  <si>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</si>
  <si>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</si>
  <si>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</si>
  <si>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</si>
  <si>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</si>
  <si>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</si>
  <si>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</si>
  <si>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</si>
  <si>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</si>
  <si>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</si>
  <si>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</si>
  <si>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</si>
  <si>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</si>
  <si>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</si>
  <si>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</si>
  <si>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</si>
  <si>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</si>
  <si>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</si>
  <si>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</si>
  <si>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</si>
  <si>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</si>
  <si>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</si>
  <si>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</si>
  <si>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</si>
  <si>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</si>
  <si>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</si>
  <si>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</si>
  <si>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</si>
  <si>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</si>
  <si>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</si>
  <si>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</si>
  <si>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</si>
  <si>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</si>
  <si>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</si>
  <si>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</si>
  <si>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</si>
  <si>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</si>
  <si>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</si>
  <si>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</si>
  <si>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</si>
  <si>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</si>
  <si>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</si>
  <si>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</si>
  <si>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</si>
  <si>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</si>
  <si>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</si>
  <si>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</si>
  <si>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</si>
  <si>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</si>
  <si>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</si>
  <si>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</si>
  <si>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</si>
  <si>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</si>
  <si>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</si>
  <si>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</si>
  <si>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</si>
  <si>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</si>
  <si>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</si>
  <si>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</si>
  <si>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</si>
  <si>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</si>
  <si>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</si>
  <si>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</si>
  <si>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</si>
  <si>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</si>
  <si>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</si>
  <si>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</si>
  <si>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</si>
  <si>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</si>
  <si>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</si>
  <si>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</si>
  <si>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</si>
  <si>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</si>
  <si>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</si>
  <si>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</si>
  <si>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</si>
  <si>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</si>
  <si>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</si>
  <si>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</si>
  <si>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</si>
  <si>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</si>
  <si>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</si>
  <si>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</si>
  <si>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</si>
  <si>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</si>
  <si>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</si>
  <si>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</si>
  <si>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</si>
  <si>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</si>
  <si>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</si>
  <si>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</si>
  <si>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</si>
  <si>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</si>
  <si>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</si>
  <si>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</si>
  <si>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</si>
  <si>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</si>
  <si>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</si>
  <si>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</si>
  <si>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</si>
  <si>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</si>
  <si>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</si>
  <si>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</si>
  <si>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</si>
  <si>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</si>
  <si>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</si>
  <si>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</si>
  <si>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</si>
  <si>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</si>
  <si>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</si>
  <si>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</si>
  <si>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</si>
  <si>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</si>
  <si>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</si>
  <si>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</si>
  <si>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</si>
  <si>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</si>
  <si>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</si>
  <si>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</si>
  <si>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</si>
  <si>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</si>
  <si>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</si>
  <si>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</si>
  <si>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</si>
  <si>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</si>
  <si>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</si>
  <si>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</si>
  <si>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</si>
  <si>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</si>
  <si>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</si>
  <si>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</si>
  <si>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</si>
  <si>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</si>
  <si>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</si>
  <si>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</si>
  <si>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</si>
  <si>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</si>
  <si>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</si>
  <si>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</si>
  <si>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</si>
  <si>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</si>
  <si>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</si>
  <si>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</si>
  <si>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</si>
  <si>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</si>
  <si>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</si>
  <si>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</si>
  <si>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</si>
  <si>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</si>
  <si>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</si>
  <si>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</si>
  <si>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</si>
  <si>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</si>
  <si>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</si>
  <si>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</si>
  <si>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</si>
  <si>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</si>
  <si>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</si>
  <si>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</si>
  <si>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</si>
  <si>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</si>
  <si>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</si>
  <si>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</si>
  <si>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</si>
  <si>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</si>
  <si>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</si>
  <si>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</si>
  <si>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</si>
  <si>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</si>
  <si>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</si>
  <si>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</si>
  <si>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</si>
  <si>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</si>
  <si>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</si>
  <si>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</si>
  <si>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</si>
  <si>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</si>
  <si>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</si>
  <si>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</si>
  <si>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</si>
  <si>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</si>
  <si>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</si>
  <si>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</si>
  <si>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</si>
  <si>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</si>
  <si>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</si>
  <si>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</si>
  <si>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</si>
  <si>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</si>
  <si>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</si>
  <si>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</si>
  <si>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</si>
  <si>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</si>
  <si>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</si>
  <si>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</si>
  <si>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</si>
  <si>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</si>
  <si>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</si>
  <si>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</si>
  <si>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</si>
  <si>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</si>
  <si>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</si>
  <si>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</si>
  <si>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</si>
  <si>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</si>
  <si>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</si>
  <si>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</si>
  <si>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</si>
  <si>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</si>
  <si>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</si>
  <si>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</si>
  <si>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</si>
  <si>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</si>
  <si>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</si>
  <si>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</si>
  <si>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</si>
  <si>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</si>
  <si>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</si>
  <si>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</si>
  <si>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</si>
  <si>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</si>
  <si>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</si>
  <si>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</si>
  <si>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</si>
  <si>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</si>
  <si>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</si>
  <si>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</si>
  <si>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</si>
  <si>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</si>
  <si>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</si>
  <si>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</si>
  <si>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</si>
  <si>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</si>
  <si>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</si>
  <si>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</si>
  <si>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</si>
  <si>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</si>
  <si>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</si>
  <si>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</si>
  <si>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</si>
  <si>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</si>
  <si>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</si>
  <si>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</si>
  <si>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</si>
  <si>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</si>
  <si>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</si>
  <si>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</si>
  <si>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</si>
  <si>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</si>
  <si>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</si>
  <si>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</si>
  <si>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</si>
  <si>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</si>
  <si>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</si>
  <si>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</si>
  <si>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</si>
  <si>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</si>
  <si>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</si>
  <si>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</si>
  <si>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</si>
  <si>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</si>
  <si>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</si>
  <si>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</si>
  <si>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</si>
  <si>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</si>
  <si>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</si>
  <si>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</si>
  <si>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</si>
  <si>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</si>
  <si>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</si>
  <si>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</si>
  <si>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</si>
  <si>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</si>
  <si>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</si>
  <si>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</si>
  <si>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</si>
  <si>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</si>
  <si>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</si>
  <si>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</si>
  <si>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</si>
  <si>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</si>
  <si>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</si>
  <si>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</si>
  <si>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</si>
  <si>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</si>
  <si>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</si>
  <si>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</si>
  <si>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</si>
  <si>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</si>
  <si>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</si>
  <si>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</si>
  <si>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</si>
  <si>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</si>
  <si>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</si>
  <si>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</si>
  <si>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</si>
  <si>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</si>
  <si>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</si>
  <si>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</si>
  <si>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</si>
  <si>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</si>
  <si>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</si>
  <si>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</si>
  <si>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</si>
  <si>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</si>
  <si>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</si>
  <si>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</si>
  <si>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</si>
  <si>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</si>
  <si>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</si>
  <si>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</si>
  <si>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</si>
  <si>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</si>
  <si>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</si>
  <si>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</si>
  <si>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</si>
  <si>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</si>
  <si>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</si>
  <si>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</si>
  <si>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</si>
  <si>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</si>
  <si>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</si>
  <si>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</si>
  <si>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</si>
  <si>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</si>
  <si>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</si>
  <si>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</si>
  <si>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</si>
  <si>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</si>
  <si>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</si>
  <si>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</si>
  <si>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</si>
  <si>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</si>
  <si>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</si>
  <si>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</si>
  <si>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</si>
  <si>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</si>
  <si>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</si>
  <si>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</si>
  <si>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</si>
  <si>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</si>
  <si>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</si>
  <si>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</si>
  <si>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</si>
  <si>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</si>
  <si>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</si>
  <si>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</si>
  <si>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</si>
  <si>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</si>
  <si>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</si>
  <si>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</si>
  <si>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</si>
  <si>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</si>
  <si>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</si>
  <si>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</si>
  <si>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</si>
  <si>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</si>
  <si>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</si>
  <si>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</si>
  <si>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</si>
  <si>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</si>
  <si>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</si>
  <si>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</si>
  <si>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</si>
  <si>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</si>
  <si>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</si>
  <si>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</si>
  <si>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</si>
  <si>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</si>
  <si>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</si>
  <si>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</si>
  <si>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</si>
  <si>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</si>
  <si>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</si>
  <si>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</si>
  <si>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</si>
  <si>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</si>
  <si>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</si>
  <si>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</si>
  <si>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</si>
  <si>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</si>
  <si>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</si>
  <si>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</si>
  <si>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</si>
  <si>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</si>
  <si>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</si>
  <si>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</si>
  <si>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</si>
  <si>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</si>
  <si>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</si>
  <si>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</si>
  <si>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</si>
  <si>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</si>
  <si>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</si>
  <si>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</si>
  <si>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</si>
  <si>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</si>
  <si>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</si>
  <si>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</si>
  <si>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</si>
  <si>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</si>
  <si>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</si>
  <si>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</si>
  <si>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</si>
  <si>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</si>
  <si>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</si>
  <si>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</si>
  <si>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</si>
  <si>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</si>
  <si>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</si>
  <si>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</si>
  <si>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</si>
  <si>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</si>
  <si>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</si>
  <si>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</si>
  <si>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</si>
  <si>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</si>
  <si>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</si>
  <si>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</si>
  <si>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</si>
  <si>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</si>
  <si>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</si>
  <si>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</si>
  <si>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</si>
  <si>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</si>
  <si>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</si>
  <si>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</si>
  <si>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</si>
  <si>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</si>
  <si>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</si>
  <si>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</si>
  <si>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</si>
  <si>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</si>
  <si>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</si>
  <si>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</si>
  <si>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</si>
  <si>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</si>
  <si>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</si>
  <si>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</si>
  <si>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</si>
  <si>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</si>
  <si>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</si>
  <si>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</si>
  <si>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</si>
  <si>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</si>
  <si>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</si>
  <si>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</si>
  <si>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</si>
  <si>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</si>
  <si>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</si>
  <si>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</si>
  <si>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</si>
  <si>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</si>
  <si>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</si>
  <si>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</si>
  <si>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</si>
  <si>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</si>
  <si>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</si>
  <si>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</si>
  <si>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</si>
  <si>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</si>
  <si>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</si>
  <si>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</si>
  <si>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</si>
  <si>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</si>
  <si>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</si>
  <si>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</si>
  <si>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</si>
  <si>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</si>
  <si>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</si>
  <si>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</si>
  <si>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</si>
  <si>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</si>
  <si>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</si>
  <si>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</si>
  <si>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</si>
  <si>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</si>
  <si>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</si>
  <si>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</si>
  <si>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</si>
  <si>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</si>
  <si>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</si>
  <si>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</si>
  <si>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</si>
  <si>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</si>
  <si>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</si>
  <si>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</si>
  <si>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</si>
  <si>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</si>
  <si>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</si>
  <si>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</si>
  <si>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</si>
  <si>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</si>
  <si>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</si>
  <si>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</si>
  <si>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</si>
  <si>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</si>
  <si>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</si>
  <si>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</si>
  <si>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</si>
  <si>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</si>
  <si>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</si>
  <si>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</si>
  <si>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</si>
  <si>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</si>
  <si>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</si>
  <si>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</si>
  <si>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</si>
  <si>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</si>
  <si>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</si>
  <si>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</si>
  <si>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</si>
  <si>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</si>
  <si>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</si>
  <si>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</si>
  <si>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</si>
  <si>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</si>
  <si>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</si>
  <si>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</si>
  <si>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</si>
  <si>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</si>
  <si>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</si>
  <si>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</si>
  <si>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</si>
  <si>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</si>
  <si>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</si>
  <si>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</si>
  <si>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</si>
  <si>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</si>
  <si>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</si>
  <si>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</si>
  <si>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</si>
  <si>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</si>
  <si>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</si>
  <si>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</si>
  <si>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</si>
  <si>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</si>
  <si>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</si>
  <si>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</si>
  <si>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</si>
  <si>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</si>
  <si>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</si>
  <si>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</si>
  <si>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</si>
  <si>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</si>
  <si>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</si>
  <si>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</si>
  <si>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</si>
  <si>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</si>
  <si>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</si>
  <si>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</si>
  <si>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</si>
  <si>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</si>
  <si>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</si>
  <si>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</si>
  <si>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</si>
  <si>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</si>
  <si>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</si>
  <si>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</si>
  <si>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</si>
  <si>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</si>
  <si>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</si>
  <si>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</si>
  <si>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</si>
  <si>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</si>
  <si>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</si>
  <si>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</si>
  <si>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</si>
  <si>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</si>
  <si>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</si>
  <si>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</si>
  <si>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</si>
  <si>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</si>
  <si>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</si>
  <si>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</si>
  <si>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</si>
  <si>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</si>
  <si>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</si>
  <si>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</si>
  <si>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</si>
  <si>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</si>
  <si>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</si>
  <si>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</si>
  <si>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</si>
  <si>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</si>
  <si>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</si>
  <si>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</si>
  <si>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</si>
  <si>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</si>
  <si>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</si>
  <si>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</si>
  <si>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</si>
  <si>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</si>
  <si>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</si>
  <si>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</si>
  <si>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</si>
  <si>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</si>
  <si>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</si>
  <si>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</si>
  <si>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</si>
  <si>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</si>
  <si>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</si>
  <si>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</si>
  <si>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</si>
  <si>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</si>
  <si>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</si>
  <si>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</si>
  <si>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</si>
  <si>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</si>
  <si>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</si>
  <si>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</si>
  <si>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</si>
  <si>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</si>
  <si>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</si>
  <si>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</si>
  <si>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</si>
  <si>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</si>
  <si>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</si>
  <si>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</si>
  <si>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</si>
  <si>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</si>
  <si>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</si>
  <si>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</si>
  <si>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</si>
  <si>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</si>
  <si>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</si>
  <si>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</si>
  <si>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</si>
  <si>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</si>
  <si>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</si>
  <si>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</si>
  <si>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</si>
  <si>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</si>
  <si>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</si>
  <si>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</si>
  <si>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</si>
  <si>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</si>
  <si>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</si>
  <si>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</si>
  <si>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</si>
  <si>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</si>
  <si>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</si>
  <si>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</si>
  <si>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</si>
  <si>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</si>
  <si>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</si>
  <si>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</si>
  <si>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</si>
  <si>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</si>
  <si>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</si>
  <si>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</si>
  <si>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</si>
  <si>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</si>
  <si>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</si>
  <si>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</si>
  <si>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</si>
  <si>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</si>
  <si>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</si>
  <si>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</si>
  <si>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</si>
  <si>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</si>
  <si>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</si>
  <si>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</si>
  <si>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</si>
  <si>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</si>
  <si>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</si>
  <si>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</si>
  <si>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</si>
  <si>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</si>
  <si>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</si>
  <si>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</si>
  <si>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</si>
  <si>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</si>
  <si>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</si>
  <si>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</si>
  <si>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</si>
  <si>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</si>
  <si>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</si>
  <si>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</si>
  <si>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</si>
  <si>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</si>
  <si>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</si>
  <si>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</si>
  <si>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</si>
  <si>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</si>
  <si>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</si>
  <si>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</si>
  <si>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</si>
  <si>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</si>
  <si>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</si>
  <si>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</si>
  <si>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</si>
  <si>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</si>
  <si>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</si>
  <si>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</si>
  <si>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</si>
  <si>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</si>
  <si>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</si>
  <si>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</si>
  <si>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</si>
  <si>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</si>
  <si>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</si>
  <si>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</si>
  <si>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</si>
  <si>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</si>
  <si>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</si>
  <si>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</si>
  <si>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</si>
  <si>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</si>
  <si>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</si>
  <si>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</si>
  <si>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</si>
  <si>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</si>
  <si>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</si>
  <si>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</si>
  <si>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</si>
  <si>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</si>
  <si>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</si>
  <si>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</si>
  <si>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</si>
  <si>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</si>
  <si>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</si>
  <si>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</si>
  <si>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</si>
  <si>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</si>
  <si>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</si>
  <si>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</si>
  <si>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</si>
  <si>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</si>
  <si>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</si>
  <si>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</si>
  <si>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</si>
  <si>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</si>
  <si>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</si>
  <si>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</si>
  <si>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</si>
  <si>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</si>
  <si>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</si>
  <si>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</si>
  <si>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</si>
  <si>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</si>
  <si>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</si>
  <si>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</si>
  <si>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</si>
  <si>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</si>
  <si>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</si>
  <si>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</si>
  <si>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</si>
  <si>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</si>
  <si>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</si>
  <si>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</si>
  <si>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</si>
  <si>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</si>
  <si>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</si>
  <si>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</si>
  <si>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</si>
  <si>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</si>
  <si>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</si>
  <si>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</si>
  <si>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</si>
  <si>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</si>
  <si>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</si>
  <si>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</si>
  <si>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</si>
  <si>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</si>
  <si>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</si>
  <si>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</si>
  <si>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</si>
  <si>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</si>
  <si>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</si>
  <si>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</si>
  <si>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</si>
  <si>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</si>
  <si>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</si>
  <si>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</si>
  <si>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</si>
  <si>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</si>
  <si>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</si>
  <si>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</si>
  <si>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</si>
  <si>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</si>
  <si>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</si>
  <si>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</si>
  <si>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</si>
  <si>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</si>
  <si>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</si>
  <si>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</si>
  <si>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</si>
  <si>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</si>
  <si>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</si>
  <si>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</si>
  <si>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</si>
  <si>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</si>
  <si>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</si>
  <si>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</si>
  <si>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</si>
  <si>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</si>
  <si>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</si>
  <si>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</si>
  <si>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</si>
  <si>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</si>
  <si>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</si>
  <si>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</si>
  <si>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</si>
  <si>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</si>
  <si>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</si>
  <si>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</si>
  <si>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</si>
  <si>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</si>
  <si>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</si>
  <si>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</si>
  <si>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</si>
  <si>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</si>
  <si>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</si>
  <si>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</si>
  <si>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</si>
  <si>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</si>
  <si>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</si>
  <si>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</si>
  <si>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</si>
  <si>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</si>
  <si>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</si>
  <si>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</si>
  <si>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</si>
  <si>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</si>
  <si>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</si>
  <si>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</si>
  <si>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</si>
  <si>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</si>
  <si>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</si>
  <si>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</si>
  <si>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</si>
  <si>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</si>
  <si>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</si>
  <si>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</si>
  <si>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</si>
  <si>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</si>
  <si>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</si>
  <si>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</si>
  <si>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</si>
  <si>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</si>
  <si>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</si>
  <si>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</si>
  <si>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</si>
  <si>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</si>
  <si>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</si>
  <si>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</si>
  <si>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</si>
  <si>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</si>
  <si>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</si>
  <si>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</si>
  <si>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</si>
  <si>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</si>
  <si>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</si>
  <si>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</si>
  <si>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</si>
  <si>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</si>
  <si>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</si>
  <si>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</si>
  <si>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</si>
  <si>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</si>
  <si>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</si>
  <si>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</si>
  <si>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</si>
  <si>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</si>
  <si>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</si>
  <si>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</si>
  <si>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</si>
  <si>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</si>
  <si>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</si>
  <si>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</si>
  <si>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</si>
  <si>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</si>
  <si>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</si>
  <si>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</si>
  <si>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</si>
  <si>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</si>
  <si>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</si>
  <si>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</si>
  <si>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</si>
  <si>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</si>
  <si>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</si>
  <si>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</si>
  <si>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</si>
  <si>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</si>
  <si>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</si>
  <si>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</si>
  <si>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</si>
  <si>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</si>
  <si>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</si>
  <si>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</si>
  <si>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</si>
  <si>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</si>
  <si>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</si>
  <si>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</si>
  <si>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</si>
  <si>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</si>
  <si>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</si>
  <si>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</si>
  <si>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</si>
  <si>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</si>
  <si>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</si>
  <si>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</si>
  <si>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</si>
  <si>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</si>
  <si>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</si>
  <si>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</si>
  <si>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</si>
  <si>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</si>
  <si>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</si>
  <si>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</si>
  <si>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</si>
  <si>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</si>
  <si>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</si>
  <si>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</si>
  <si>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</si>
  <si>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</si>
  <si>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</si>
  <si>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</si>
  <si>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</si>
  <si>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</si>
  <si>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</si>
  <si>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</si>
  <si>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</si>
  <si>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</si>
  <si>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</si>
  <si>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</si>
  <si>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</si>
  <si>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</si>
  <si>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</si>
  <si>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</si>
  <si>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</si>
  <si>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</si>
  <si>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</si>
  <si>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</si>
  <si>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</si>
  <si>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</si>
  <si>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</si>
  <si>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</si>
  <si>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</si>
  <si>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</si>
  <si>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</si>
  <si>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</si>
  <si>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</si>
  <si>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</si>
  <si>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</si>
  <si>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</si>
  <si>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</si>
  <si>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</si>
  <si>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</si>
  <si>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</si>
  <si>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</si>
  <si>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</si>
  <si>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</si>
  <si>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</si>
  <si>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</si>
  <si>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</si>
  <si>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</si>
  <si>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</si>
  <si>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</si>
  <si>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</si>
  <si>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</si>
  <si>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</si>
  <si>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</si>
  <si>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</si>
  <si>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</si>
  <si>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</si>
  <si>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</si>
  <si>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</si>
  <si>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</si>
  <si>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</si>
  <si>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</si>
  <si>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</si>
  <si>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</si>
  <si>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</si>
  <si>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</si>
  <si>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</si>
  <si>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</si>
  <si>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</si>
  <si>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</si>
  <si>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</si>
  <si>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</si>
  <si>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</si>
  <si>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</si>
  <si>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</si>
  <si>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</si>
  <si>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</si>
  <si>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</si>
  <si>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</si>
  <si>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</si>
  <si>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</si>
  <si>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</si>
  <si>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</si>
  <si>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</si>
  <si>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</si>
  <si>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</si>
  <si>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</si>
  <si>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</si>
  <si>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</si>
  <si>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</si>
  <si>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</si>
  <si>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</si>
  <si>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</si>
  <si>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</si>
  <si>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</si>
  <si>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</si>
  <si>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</si>
  <si>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</si>
  <si>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</si>
  <si>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</si>
  <si>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</si>
  <si>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</si>
  <si>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</si>
  <si>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</si>
  <si>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</si>
  <si>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</si>
  <si>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</si>
  <si>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</si>
  <si>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</si>
  <si>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</si>
  <si>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</si>
  <si>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</si>
  <si>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</si>
  <si>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</si>
  <si>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</si>
  <si>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</si>
  <si>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</si>
  <si>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</si>
  <si>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</si>
  <si>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</si>
  <si>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</si>
  <si>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</si>
  <si>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</si>
  <si>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</si>
  <si>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</si>
  <si>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</si>
  <si>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</si>
  <si>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</si>
  <si>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</si>
  <si>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</si>
  <si>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</si>
  <si>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</si>
  <si>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</si>
  <si>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</si>
  <si>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</si>
  <si>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</si>
  <si>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</si>
  <si>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</si>
  <si>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</si>
  <si>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</si>
  <si>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</si>
  <si>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</si>
  <si>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</si>
  <si>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</si>
  <si>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</si>
  <si>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</si>
  <si>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</si>
  <si>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</si>
  <si>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</si>
  <si>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</si>
  <si>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</si>
  <si>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</si>
  <si>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</si>
  <si>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</si>
  <si>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</si>
  <si>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</si>
  <si>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</si>
  <si>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</si>
  <si>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</si>
  <si>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</si>
  <si>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</si>
  <si>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</si>
  <si>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</si>
  <si>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</si>
  <si>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</si>
  <si>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</si>
  <si>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</si>
  <si>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</si>
  <si>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</si>
  <si>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</si>
  <si>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</si>
  <si>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</si>
  <si>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</si>
  <si>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</si>
  <si>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</si>
  <si>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</si>
  <si>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</si>
  <si>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</si>
  <si>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</si>
  <si>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</si>
  <si>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</si>
  <si>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</si>
  <si>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</si>
  <si>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</si>
  <si>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</si>
  <si>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</si>
  <si>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</si>
  <si>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</si>
  <si>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</si>
  <si>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</si>
  <si>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</si>
  <si>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</si>
  <si>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</si>
  <si>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</si>
  <si>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</si>
  <si>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</si>
  <si>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</si>
  <si>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</si>
  <si>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</si>
  <si>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</si>
  <si>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</si>
  <si>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</si>
  <si>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</si>
  <si>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</si>
  <si>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</si>
  <si>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</si>
  <si>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</si>
  <si>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</si>
  <si>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</si>
  <si>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</si>
  <si>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</si>
  <si>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</si>
  <si>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</si>
  <si>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</si>
  <si>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</si>
  <si>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</si>
  <si>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</si>
  <si>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</si>
  <si>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</si>
  <si>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</si>
  <si>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</si>
  <si>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</si>
  <si>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</si>
  <si>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</si>
  <si>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</si>
  <si>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</si>
  <si>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</si>
  <si>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</si>
  <si>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</si>
  <si>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</si>
  <si>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</si>
  <si>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</si>
  <si>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</si>
  <si>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</si>
  <si>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</si>
  <si>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</si>
  <si>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</si>
  <si>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</si>
  <si>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</si>
  <si>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</si>
  <si>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</si>
  <si>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</si>
  <si>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</si>
  <si>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</si>
  <si>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</si>
  <si>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</si>
  <si>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</si>
  <si>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</si>
  <si>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</si>
  <si>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</si>
  <si>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</si>
  <si>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</si>
  <si>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</si>
  <si>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</si>
  <si>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</si>
  <si>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</si>
  <si>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</si>
  <si>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</si>
  <si>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</si>
  <si>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</si>
  <si>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</si>
  <si>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</si>
  <si>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</si>
  <si>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</si>
  <si>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</si>
  <si>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</si>
  <si>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</si>
  <si>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</si>
  <si>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</si>
  <si>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</si>
  <si>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</si>
  <si>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</si>
  <si>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</si>
  <si>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</si>
  <si>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</si>
  <si>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</si>
  <si>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</si>
  <si>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</si>
  <si>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</si>
  <si>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</si>
  <si>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</si>
  <si>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</si>
  <si>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</si>
  <si>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</si>
  <si>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</si>
  <si>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</si>
  <si>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</si>
  <si>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</si>
  <si>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</si>
  <si>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</si>
  <si>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</si>
  <si>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</si>
  <si>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</si>
  <si>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</si>
  <si>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</si>
  <si>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</si>
  <si>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</si>
  <si>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</si>
  <si>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</si>
  <si>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</si>
  <si>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</si>
  <si>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</si>
  <si>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</si>
  <si>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</si>
  <si>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</si>
  <si>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</si>
  <si>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</si>
  <si>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</si>
  <si>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</si>
  <si>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</si>
  <si>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</si>
  <si>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</si>
  <si>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</si>
  <si>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</si>
  <si>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</si>
  <si>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</si>
  <si>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</si>
  <si>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</si>
  <si>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</si>
  <si>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</si>
  <si>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</si>
  <si>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</si>
  <si>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</si>
  <si>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</si>
  <si>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</si>
  <si>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</si>
  <si>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</si>
  <si>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</si>
  <si>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</si>
  <si>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</si>
  <si>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</si>
  <si>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</si>
  <si>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</si>
  <si>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</si>
  <si>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</si>
  <si>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</si>
  <si>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</si>
  <si>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</si>
  <si>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</si>
  <si>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</si>
  <si>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</si>
  <si>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</si>
  <si>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</si>
  <si>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</si>
  <si>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</si>
  <si>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</si>
  <si>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</si>
  <si>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</si>
  <si>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</si>
  <si>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</si>
  <si>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</si>
  <si>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</si>
  <si>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</si>
  <si>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</si>
  <si>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</si>
  <si>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</si>
  <si>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</si>
  <si>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</si>
  <si>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</si>
  <si>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</si>
  <si>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</si>
  <si>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</si>
  <si>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</si>
  <si>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</si>
  <si>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</si>
  <si>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</si>
  <si>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</si>
  <si>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</si>
  <si>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</si>
  <si>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</si>
  <si>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</si>
  <si>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</si>
  <si>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</si>
  <si>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</si>
  <si>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</si>
  <si>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</si>
  <si>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</si>
  <si>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</si>
  <si>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</si>
  <si>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</si>
  <si>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</si>
  <si>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</si>
  <si>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</si>
  <si>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</si>
  <si>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</si>
  <si>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</si>
  <si>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</si>
  <si>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</si>
  <si>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</si>
  <si>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</si>
  <si>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</si>
  <si>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</si>
  <si>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</si>
  <si>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</si>
  <si>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</si>
  <si>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</si>
  <si>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</si>
  <si>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</si>
  <si>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</si>
  <si>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</si>
  <si>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</si>
  <si>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</si>
  <si>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</si>
  <si>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</si>
  <si>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</si>
  <si>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</si>
  <si>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</si>
  <si>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</si>
  <si>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</si>
  <si>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</si>
  <si>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</si>
  <si>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</si>
  <si>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</si>
  <si>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</si>
  <si>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</si>
  <si>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</si>
  <si>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</si>
  <si>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</si>
  <si>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</si>
  <si>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</si>
  <si>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</si>
  <si>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</si>
  <si>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</si>
  <si>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</si>
  <si>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</si>
  <si>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</si>
  <si>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</si>
  <si>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</si>
  <si>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</si>
  <si>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</si>
  <si>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</si>
  <si>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</si>
  <si>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</si>
  <si>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</si>
  <si>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</si>
  <si>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</si>
  <si>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</si>
  <si>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</si>
  <si>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</si>
  <si>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</si>
  <si>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</si>
  <si>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</si>
  <si>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</si>
  <si>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</si>
  <si>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</si>
  <si>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</si>
  <si>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</si>
  <si>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</si>
  <si>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</si>
  <si>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</si>
  <si>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</si>
  <si>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</si>
  <si>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</si>
  <si>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</si>
  <si>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</si>
  <si>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</si>
  <si>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</si>
  <si>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</si>
  <si>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</si>
  <si>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</si>
  <si>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</si>
  <si>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</si>
  <si>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</si>
  <si>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</si>
  <si>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</si>
  <si>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</si>
  <si>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</si>
  <si>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</si>
  <si>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</si>
  <si>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</si>
  <si>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</si>
  <si>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</si>
  <si>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</si>
  <si>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</si>
  <si>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</si>
  <si>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</si>
  <si>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</si>
  <si>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</si>
  <si>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</si>
  <si>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</si>
  <si>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</si>
  <si>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</si>
  <si>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</si>
  <si>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</si>
  <si>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</si>
  <si>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</si>
  <si>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</si>
  <si>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</si>
  <si>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</si>
  <si>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</si>
  <si>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</si>
  <si>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</si>
  <si>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</si>
  <si>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</si>
  <si>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</si>
  <si>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</si>
  <si>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</si>
  <si>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</si>
  <si>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</si>
  <si>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</si>
  <si>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</si>
  <si>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</si>
  <si>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</si>
  <si>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</si>
  <si>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</si>
  <si>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</si>
  <si>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</si>
  <si>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</si>
  <si>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</si>
  <si>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</si>
  <si>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</si>
  <si>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</si>
  <si>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</si>
  <si>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</si>
  <si>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</si>
  <si>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</si>
  <si>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</si>
  <si>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</si>
  <si>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</si>
  <si>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</si>
  <si>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</si>
  <si>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</si>
  <si>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</si>
  <si>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</si>
  <si>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</si>
  <si>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</si>
  <si>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</si>
  <si>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</si>
  <si>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</si>
  <si>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</si>
  <si>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</si>
  <si>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</si>
  <si>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</si>
  <si>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</si>
  <si>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</si>
  <si>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</si>
  <si>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</si>
  <si>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</si>
  <si>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</si>
  <si>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</si>
  <si>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</si>
  <si>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</si>
  <si>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</si>
  <si>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</si>
  <si>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</si>
  <si>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</si>
  <si>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</si>
  <si>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</si>
  <si>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</si>
  <si>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</si>
  <si>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</si>
  <si>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</si>
  <si>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</si>
  <si>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</si>
  <si>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</si>
  <si>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</si>
  <si>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</si>
  <si>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</si>
  <si>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</si>
  <si>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</si>
  <si>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</si>
  <si>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</si>
  <si>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</si>
  <si>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</si>
  <si>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</si>
  <si>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</si>
  <si>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</si>
  <si>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</si>
  <si>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</si>
  <si>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</si>
  <si>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</si>
  <si>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</si>
  <si>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</si>
  <si>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</si>
  <si>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</si>
  <si>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</si>
  <si>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</si>
  <si>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</si>
  <si>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</si>
  <si>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</si>
  <si>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</si>
  <si>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</si>
  <si>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</si>
  <si>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</si>
  <si>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</si>
  <si>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</si>
  <si>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</si>
  <si>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</si>
  <si>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</si>
  <si>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</si>
  <si>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</si>
  <si>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</si>
  <si>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</si>
  <si>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</si>
  <si>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</si>
  <si>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</si>
  <si>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</si>
  <si>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</si>
  <si>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</si>
  <si>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</si>
  <si>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</si>
  <si>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</si>
  <si>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</si>
  <si>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</si>
  <si>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</si>
  <si>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</si>
  <si>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</si>
  <si>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</si>
  <si>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</si>
  <si>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</si>
  <si>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</si>
  <si>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</si>
  <si>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</si>
  <si>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</si>
  <si>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</si>
  <si>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</si>
  <si>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</si>
  <si>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</si>
  <si>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</si>
  <si>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</si>
  <si>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</si>
  <si>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</si>
  <si>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</si>
  <si>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</si>
  <si>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</si>
  <si>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</si>
  <si>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</si>
  <si>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</si>
  <si>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</si>
  <si>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</si>
  <si>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</si>
  <si>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</si>
  <si>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</si>
  <si>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</si>
  <si>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</si>
  <si>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</si>
  <si>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</si>
  <si>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</si>
  <si>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</si>
  <si>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</si>
  <si>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</si>
  <si>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</si>
  <si>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</si>
  <si>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</si>
  <si>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</si>
  <si>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</si>
  <si>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</si>
  <si>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</si>
  <si>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</si>
  <si>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</si>
  <si>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</si>
  <si>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</si>
  <si>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</si>
  <si>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</si>
  <si>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</si>
  <si>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</si>
  <si>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</si>
  <si>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</si>
  <si>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</si>
  <si>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</si>
  <si>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</si>
  <si>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</si>
  <si>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</si>
  <si>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</si>
  <si>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</si>
  <si>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</si>
  <si>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</si>
  <si>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</si>
  <si>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</si>
  <si>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</si>
  <si>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</si>
  <si>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</si>
  <si>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</si>
  <si>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</si>
  <si>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</si>
  <si>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</si>
  <si>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</si>
  <si>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</si>
  <si>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</si>
  <si>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</si>
  <si>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</si>
  <si>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</si>
  <si>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</si>
  <si>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</si>
  <si>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</si>
  <si>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</si>
  <si>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</si>
  <si>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</si>
  <si>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</si>
  <si>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</si>
  <si>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</si>
  <si>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</si>
  <si>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</si>
  <si>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</si>
  <si>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</si>
  <si>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</si>
  <si>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</si>
  <si>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</si>
  <si>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</si>
  <si>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</si>
  <si>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</si>
  <si>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</si>
  <si>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</si>
  <si>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</si>
  <si>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</si>
  <si>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</si>
  <si>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</si>
  <si>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</si>
  <si>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</si>
  <si>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</si>
  <si>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</si>
  <si>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</si>
  <si>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</si>
  <si>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</si>
  <si>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</si>
  <si>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</si>
  <si>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</si>
  <si>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</si>
  <si>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</si>
  <si>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</si>
  <si>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</si>
  <si>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</si>
  <si>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</si>
  <si>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</si>
  <si>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</si>
  <si>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</si>
  <si>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</si>
  <si>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</si>
  <si>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</si>
  <si>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</si>
  <si>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</si>
  <si>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</si>
  <si>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</si>
  <si>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</si>
  <si>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</si>
  <si>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</si>
  <si>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</si>
  <si>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</si>
  <si>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</si>
  <si>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</si>
  <si>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</si>
  <si>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</si>
  <si>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</si>
  <si>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</si>
  <si>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</si>
  <si>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</si>
  <si>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</si>
  <si>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</si>
  <si>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</si>
  <si>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</si>
  <si>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</si>
  <si>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</si>
  <si>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</si>
  <si>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</si>
  <si>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</si>
  <si>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</si>
  <si>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</si>
  <si>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</si>
  <si>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</si>
  <si>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</si>
  <si>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</si>
  <si>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</si>
  <si>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</si>
  <si>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</si>
  <si>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</si>
  <si>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</si>
  <si>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</si>
  <si>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</si>
  <si>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</si>
  <si>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</si>
  <si>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</si>
  <si>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</si>
  <si>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</si>
  <si>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</si>
  <si>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</si>
  <si>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</si>
  <si>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</si>
  <si>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</si>
  <si>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</si>
  <si>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</si>
  <si>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</si>
  <si>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</si>
  <si>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</si>
  <si>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</si>
  <si>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</si>
  <si>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</si>
  <si>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</si>
  <si>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</si>
  <si>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</si>
  <si>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</si>
  <si>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</si>
  <si>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</si>
  <si>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</si>
  <si>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</si>
  <si>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</si>
  <si>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</si>
  <si>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</si>
  <si>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</si>
  <si>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</si>
  <si>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</si>
  <si>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</si>
  <si>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</si>
  <si>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</si>
  <si>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</si>
  <si>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</si>
  <si>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</si>
  <si>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</si>
  <si>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</si>
  <si>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</si>
  <si>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</si>
  <si>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</si>
  <si>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</si>
  <si>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</si>
  <si>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</si>
  <si>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</si>
  <si>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</si>
  <si>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</si>
  <si>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</si>
  <si>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</si>
  <si>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</si>
  <si>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</si>
  <si>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</si>
  <si>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</si>
  <si>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</si>
  <si>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</si>
  <si>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</si>
  <si>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</si>
  <si>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</si>
  <si>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</si>
  <si>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</si>
  <si>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</si>
  <si>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</si>
  <si>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</si>
  <si>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</si>
  <si>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</si>
  <si>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</si>
  <si>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</si>
  <si>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</si>
  <si>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</si>
  <si>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</si>
  <si>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</si>
  <si>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</si>
  <si>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</si>
  <si>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</si>
  <si>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</si>
  <si>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</si>
  <si>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</si>
  <si>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</si>
  <si>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</si>
  <si>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</si>
  <si>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</si>
  <si>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</si>
  <si>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</si>
  <si>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</si>
  <si>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</si>
  <si>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</si>
  <si>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</si>
  <si>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</si>
  <si>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</si>
  <si>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</si>
  <si>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</si>
  <si>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</si>
  <si>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</si>
  <si>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</si>
  <si>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</si>
  <si>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</si>
  <si>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</si>
  <si>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</si>
  <si>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</si>
  <si>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</si>
  <si>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</si>
  <si>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</si>
  <si>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</si>
  <si>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</si>
  <si>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</si>
  <si>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</si>
  <si>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</si>
  <si>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</si>
  <si>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</si>
  <si>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</si>
  <si>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</si>
  <si>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</si>
  <si>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</si>
  <si>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</si>
  <si>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</si>
  <si>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</si>
  <si>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</si>
  <si>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</si>
  <si>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</si>
  <si>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</si>
  <si>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</si>
  <si>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</si>
  <si>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</si>
  <si>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</si>
  <si>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</si>
  <si>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</si>
  <si>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</si>
  <si>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</si>
  <si>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</si>
  <si>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</si>
  <si>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</si>
  <si>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</si>
  <si>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</si>
  <si>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</si>
  <si>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</si>
  <si>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</si>
  <si>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</si>
  <si>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</si>
  <si>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</si>
  <si>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</si>
  <si>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</si>
  <si>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</si>
  <si>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</si>
  <si>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</si>
  <si>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</si>
  <si>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</si>
  <si>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</si>
  <si>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</si>
  <si>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</si>
  <si>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</si>
  <si>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</si>
  <si>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</si>
  <si>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</si>
  <si>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</si>
  <si>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</si>
  <si>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</si>
  <si>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</si>
  <si>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</si>
  <si>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</si>
  <si>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</si>
  <si>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</si>
  <si>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</si>
  <si>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</si>
  <si>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</si>
  <si>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</si>
  <si>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</si>
  <si>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</si>
  <si>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</si>
  <si>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</si>
  <si>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</si>
  <si>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</si>
  <si>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</si>
  <si>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</si>
  <si>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</si>
  <si>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</si>
  <si>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</si>
  <si>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</si>
  <si>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</si>
  <si>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</si>
  <si>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</si>
  <si>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</si>
  <si>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</si>
  <si>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</si>
  <si>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</si>
  <si>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</si>
  <si>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</si>
  <si>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</si>
  <si>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</si>
  <si>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</si>
  <si>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</si>
  <si>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</si>
  <si>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</si>
  <si>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</si>
  <si>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</si>
  <si>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</si>
  <si>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</si>
  <si>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</si>
  <si>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</si>
  <si>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</si>
  <si>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</si>
  <si>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</si>
  <si>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</si>
  <si>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</si>
  <si>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</si>
  <si>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</si>
  <si>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</si>
  <si>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</si>
  <si>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</si>
  <si>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</si>
  <si>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</si>
  <si>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</si>
  <si>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</si>
  <si>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</si>
  <si>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</si>
  <si>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</si>
  <si>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</si>
  <si>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</si>
  <si>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</si>
  <si>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</si>
  <si>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</si>
  <si>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</si>
  <si>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</si>
  <si>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</si>
  <si>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</si>
  <si>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</si>
  <si>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</si>
  <si>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</si>
  <si>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</si>
  <si>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</si>
  <si>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</si>
  <si>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</si>
  <si>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</si>
  <si>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</si>
  <si>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</si>
  <si>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</si>
  <si>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</si>
  <si>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</si>
  <si>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</si>
  <si>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</si>
  <si>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</si>
  <si>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</si>
  <si>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</si>
  <si>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</si>
  <si>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</si>
  <si>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</si>
  <si>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</si>
  <si>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</si>
  <si>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</si>
  <si>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</si>
  <si>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</si>
  <si>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</si>
  <si>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</si>
  <si>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</si>
  <si>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</si>
  <si>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</si>
  <si>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</si>
  <si>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</si>
  <si>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</si>
  <si>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</si>
  <si>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</si>
  <si>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</si>
  <si>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</si>
  <si>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</si>
  <si>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</si>
  <si>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</si>
  <si>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</si>
  <si>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</si>
  <si>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</si>
  <si>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</si>
  <si>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</si>
  <si>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</si>
  <si>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</si>
  <si>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</si>
  <si>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</si>
  <si>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</si>
  <si>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</si>
  <si>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</si>
  <si>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</si>
  <si>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</si>
  <si>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</si>
  <si>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</si>
  <si>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</si>
  <si>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</si>
  <si>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</si>
  <si>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</si>
  <si>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</si>
  <si>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</si>
  <si>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</si>
  <si>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</si>
  <si>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</si>
  <si>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</si>
  <si>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</si>
  <si>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</si>
  <si>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</si>
  <si>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</si>
  <si>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</si>
  <si>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</si>
  <si>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</si>
  <si>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</si>
  <si>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</si>
  <si>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</si>
  <si>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</si>
  <si>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</si>
  <si>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</si>
  <si>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</si>
  <si>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</si>
  <si>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</si>
  <si>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</si>
  <si>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</si>
  <si>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</si>
  <si>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</si>
  <si>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</si>
  <si>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</si>
  <si>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</si>
  <si>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</si>
  <si>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</si>
  <si>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</si>
  <si>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</si>
  <si>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</si>
  <si>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</si>
  <si>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</si>
  <si>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</si>
  <si>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</si>
  <si>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</si>
  <si>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</si>
  <si>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</si>
  <si>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</si>
  <si>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</si>
  <si>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</si>
  <si>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</si>
  <si>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</si>
  <si>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</si>
  <si>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</si>
  <si>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</si>
  <si>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</si>
  <si>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</si>
  <si>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</si>
  <si>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</si>
  <si>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</si>
  <si>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</si>
  <si>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</si>
  <si>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</si>
  <si>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</si>
  <si>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</si>
  <si>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</si>
  <si>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</si>
  <si>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</si>
  <si>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</si>
  <si>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</si>
  <si>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</si>
  <si>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</si>
  <si>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</si>
  <si>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</si>
  <si>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</si>
  <si>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</si>
  <si>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</si>
  <si>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</si>
  <si>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</si>
  <si>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</si>
  <si>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</si>
  <si>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</si>
  <si>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</si>
  <si>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</si>
  <si>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</si>
  <si>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</si>
  <si>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</si>
  <si>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</si>
  <si>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</si>
  <si>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</si>
  <si>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</si>
  <si>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</si>
  <si>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</si>
  <si>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</si>
  <si>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</si>
  <si>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</si>
  <si>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</si>
  <si>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</si>
  <si>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</si>
  <si>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</si>
  <si>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</si>
  <si>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</si>
  <si>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</si>
  <si>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</si>
  <si>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</si>
  <si>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</si>
  <si>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</si>
  <si>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</si>
  <si>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</si>
  <si>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</si>
  <si>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</si>
  <si>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</si>
  <si>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</si>
  <si>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</si>
  <si>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</si>
  <si>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</si>
  <si>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</si>
  <si>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</si>
  <si>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</si>
  <si>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</si>
  <si>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</si>
  <si>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</si>
  <si>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</si>
  <si>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</si>
  <si>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</si>
  <si>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</si>
  <si>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</si>
  <si>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</si>
  <si>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</si>
  <si>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</si>
  <si>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</si>
  <si>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</si>
  <si>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</si>
  <si>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</si>
  <si>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</si>
  <si>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</si>
  <si>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</si>
  <si>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</si>
  <si>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</si>
  <si>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</si>
  <si>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</si>
  <si>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</si>
  <si>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</si>
  <si>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</si>
  <si>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</si>
  <si>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</si>
  <si>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</si>
  <si>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</si>
  <si>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</si>
  <si>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</si>
  <si>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</si>
  <si>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</si>
  <si>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</si>
  <si>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</si>
  <si>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</si>
  <si>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</si>
  <si>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</si>
  <si>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</si>
  <si>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</si>
  <si>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</si>
  <si>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</si>
  <si>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</si>
  <si>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</si>
  <si>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</si>
  <si>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</si>
  <si>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</si>
  <si>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</si>
  <si>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</si>
  <si>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</si>
  <si>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</si>
  <si>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</si>
  <si>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</si>
  <si>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</si>
  <si>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</si>
  <si>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</si>
  <si>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</si>
  <si>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</si>
  <si>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</si>
  <si>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</si>
  <si>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</si>
  <si>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</si>
  <si>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</si>
  <si>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</si>
  <si>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</si>
  <si>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</si>
  <si>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</si>
  <si>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</si>
  <si>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</si>
  <si>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</si>
  <si>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</si>
  <si>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</si>
  <si>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</si>
  <si>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</si>
  <si>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</si>
  <si>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</si>
  <si>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</si>
  <si>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</si>
  <si>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</si>
  <si>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</si>
  <si>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</si>
  <si>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</si>
  <si>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</si>
  <si>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</si>
  <si>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</si>
  <si>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</si>
  <si>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</si>
  <si>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</si>
  <si>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</si>
  <si>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</si>
  <si>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</si>
  <si>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</si>
  <si>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</si>
  <si>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</si>
  <si>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</si>
  <si>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</si>
  <si>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</si>
  <si>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</si>
  <si>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</si>
  <si>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</si>
  <si>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</si>
  <si>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</si>
  <si>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</si>
  <si>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</si>
  <si>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</si>
  <si>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</si>
  <si>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</si>
  <si>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</si>
  <si>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</si>
  <si>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</si>
  <si>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</si>
  <si>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</si>
  <si>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</si>
  <si>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</si>
  <si>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</si>
  <si>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</si>
  <si>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</si>
  <si>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</si>
  <si>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</si>
  <si>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</si>
  <si>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</si>
  <si>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</si>
  <si>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</si>
  <si>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</si>
  <si>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</si>
  <si>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</si>
  <si>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</si>
  <si>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</si>
  <si>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</si>
  <si>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</si>
  <si>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</si>
  <si>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</si>
  <si>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</si>
  <si>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</si>
  <si>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</si>
  <si>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</si>
  <si>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</si>
  <si>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</si>
  <si>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</si>
  <si>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</si>
  <si>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</si>
  <si>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</si>
  <si>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</si>
  <si>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</si>
  <si>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</si>
  <si>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</si>
  <si>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</si>
  <si>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</si>
  <si>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</si>
  <si>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</si>
  <si>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</si>
  <si>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</si>
  <si>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</si>
  <si>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</si>
  <si>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</si>
  <si>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</si>
  <si>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</si>
  <si>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</si>
  <si>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</si>
  <si>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</si>
  <si>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</si>
  <si>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</si>
  <si>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</si>
  <si>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</si>
  <si>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</si>
  <si>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</si>
  <si>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</si>
  <si>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</si>
  <si>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</si>
  <si>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</si>
  <si>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</si>
  <si>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</si>
  <si>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</si>
  <si>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</si>
  <si>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</si>
  <si>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</si>
  <si>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</si>
  <si>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</si>
  <si>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</si>
  <si>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</si>
  <si>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</si>
  <si>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</si>
  <si>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</si>
  <si>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</si>
  <si>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</si>
  <si>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</si>
  <si>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</si>
  <si>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</si>
  <si>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</si>
  <si>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</si>
  <si>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</si>
  <si>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</si>
  <si>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</si>
  <si>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</si>
  <si>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</si>
  <si>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</si>
  <si>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</si>
  <si>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</si>
  <si>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</si>
  <si>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</si>
  <si>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</si>
  <si>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</si>
  <si>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</si>
  <si>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</si>
  <si>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</si>
  <si>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</si>
  <si>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</si>
  <si>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</si>
  <si>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</si>
  <si>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</si>
  <si>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</si>
  <si>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</si>
  <si>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</si>
  <si>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</si>
  <si>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</si>
  <si>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</si>
  <si>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</si>
  <si>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</si>
  <si>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</si>
  <si>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</si>
  <si>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</si>
  <si>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</si>
  <si>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</si>
  <si>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</si>
  <si>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</si>
  <si>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</si>
  <si>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</si>
  <si>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</si>
  <si>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</si>
  <si>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</si>
  <si>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</si>
  <si>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</si>
  <si>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</si>
  <si>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</si>
  <si>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</si>
  <si>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</si>
  <si>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</si>
  <si>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</si>
  <si>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</si>
  <si>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</si>
  <si>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</si>
  <si>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</si>
  <si>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</si>
  <si>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</si>
  <si>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</si>
  <si>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</si>
  <si>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</si>
  <si>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</si>
  <si>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</si>
  <si>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</si>
  <si>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</si>
  <si>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</si>
  <si>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</si>
  <si>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</si>
  <si>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</si>
  <si>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</si>
  <si>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</si>
  <si>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</si>
  <si>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</si>
  <si>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</si>
  <si>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</si>
  <si>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</si>
  <si>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</si>
  <si>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</si>
  <si>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</si>
  <si>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</si>
  <si>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</si>
  <si>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</si>
  <si>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</si>
  <si>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</si>
  <si>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</si>
  <si>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</si>
  <si>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</si>
  <si>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</si>
  <si>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</si>
  <si>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</si>
  <si>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</si>
  <si>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</si>
  <si>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</si>
  <si>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</si>
  <si>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</si>
  <si>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</si>
  <si>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</si>
  <si>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</si>
  <si>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</si>
  <si>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</si>
  <si>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</si>
  <si>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</si>
  <si>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</si>
  <si>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</si>
  <si>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</si>
  <si>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</si>
  <si>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</si>
  <si>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</si>
  <si>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</si>
  <si>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</si>
  <si>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</si>
  <si>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</si>
  <si>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</si>
  <si>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</si>
  <si>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</si>
  <si>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</si>
  <si>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</si>
  <si>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</si>
  <si>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</si>
  <si>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</si>
  <si>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</si>
  <si>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</si>
  <si>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</si>
  <si>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</si>
  <si>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</si>
  <si>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</si>
  <si>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</si>
  <si>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</si>
  <si>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</si>
  <si>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</si>
  <si>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</si>
  <si>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</si>
  <si>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</si>
  <si>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</si>
  <si>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</si>
  <si>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</si>
  <si>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</si>
  <si>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</si>
  <si>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</si>
  <si>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</si>
  <si>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</si>
  <si>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</si>
  <si>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</si>
  <si>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</si>
  <si>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</si>
  <si>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</si>
  <si>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</si>
  <si>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</si>
  <si>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</si>
  <si>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</si>
  <si>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</si>
  <si>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</si>
  <si>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</si>
  <si>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</si>
  <si>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</si>
  <si>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</si>
  <si>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</si>
  <si>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</si>
  <si>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</si>
  <si>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</si>
  <si>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</si>
  <si>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</si>
  <si>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</si>
  <si>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</si>
  <si>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</si>
  <si>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</si>
  <si>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</si>
  <si>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</si>
  <si>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</si>
  <si>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</si>
  <si>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</si>
  <si>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</si>
  <si>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</si>
  <si>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</si>
  <si>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</si>
  <si>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</si>
  <si>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</si>
  <si>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</si>
  <si>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</si>
  <si>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</si>
  <si>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</si>
  <si>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</si>
  <si>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</si>
  <si>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</si>
  <si>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</si>
  <si>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</si>
  <si>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</si>
  <si>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</si>
  <si>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</si>
  <si>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</si>
  <si>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</si>
  <si>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</si>
  <si>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</si>
  <si>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</si>
  <si>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</si>
  <si>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</si>
  <si>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</si>
  <si>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</si>
  <si>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</si>
  <si>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</si>
  <si>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</si>
  <si>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</si>
  <si>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</si>
  <si>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</si>
  <si>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</si>
  <si>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</si>
  <si>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</si>
  <si>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</si>
  <si>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</si>
  <si>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</si>
  <si>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</si>
  <si>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</si>
  <si>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</si>
  <si>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</si>
  <si>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</si>
  <si>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</si>
  <si>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</si>
  <si>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</si>
  <si>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</si>
  <si>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</si>
  <si>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</si>
  <si>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</si>
  <si>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</si>
  <si>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</si>
  <si>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</si>
  <si>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</si>
  <si>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</si>
  <si>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</si>
  <si>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</si>
  <si>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</si>
  <si>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</si>
  <si>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</si>
  <si>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</si>
  <si>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</si>
  <si>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</si>
  <si>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</si>
  <si>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</si>
  <si>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</si>
  <si>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</si>
  <si>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</si>
  <si>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</si>
  <si>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</si>
  <si>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</si>
  <si>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</si>
  <si>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</si>
  <si>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</si>
  <si>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</si>
  <si>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</si>
  <si>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</si>
  <si>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</si>
  <si>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</si>
  <si>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</si>
  <si>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</si>
  <si>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</si>
  <si>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</si>
  <si>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</si>
  <si>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</si>
  <si>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</si>
  <si>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</si>
  <si>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</si>
  <si>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</si>
  <si>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</si>
  <si>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</si>
  <si>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</si>
  <si>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</si>
  <si>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</si>
  <si>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</si>
  <si>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</si>
  <si>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</si>
  <si>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</si>
  <si>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</si>
  <si>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</si>
  <si>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</si>
  <si>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</si>
  <si>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</si>
  <si>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</si>
  <si>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</si>
  <si>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</si>
  <si>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</si>
  <si>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</si>
  <si>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</si>
  <si>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</si>
  <si>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</si>
  <si>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</si>
  <si>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</si>
  <si>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</si>
  <si>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</si>
  <si>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</si>
  <si>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</si>
  <si>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</si>
  <si>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</si>
  <si>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</si>
  <si>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</si>
  <si>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</si>
  <si>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</si>
  <si>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</si>
  <si>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</si>
  <si>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</si>
  <si>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</si>
  <si>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</si>
  <si>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</si>
  <si>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</si>
  <si>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</si>
  <si>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</si>
  <si>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</si>
  <si>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</si>
  <si>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</si>
  <si>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</si>
  <si>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</si>
  <si>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</si>
  <si>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</si>
  <si>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</si>
  <si>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</si>
  <si>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</si>
  <si>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</si>
  <si>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</si>
  <si>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</si>
  <si>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</si>
  <si>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</si>
  <si>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</si>
  <si>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</si>
  <si>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</si>
  <si>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</si>
  <si>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</si>
  <si>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</si>
  <si>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</si>
  <si>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</si>
  <si>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</si>
  <si>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</si>
  <si>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</si>
  <si>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</si>
  <si>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</si>
  <si>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</si>
  <si>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</si>
  <si>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</si>
  <si>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</si>
  <si>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</si>
  <si>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</si>
  <si>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</si>
  <si>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</si>
  <si>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</si>
  <si>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</si>
  <si>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</si>
  <si>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</si>
  <si>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</si>
  <si>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</si>
  <si>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</si>
  <si>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</si>
  <si>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</si>
  <si>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</si>
  <si>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</si>
  <si>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</si>
  <si>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</si>
  <si>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</si>
  <si>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</si>
  <si>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</si>
  <si>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</si>
  <si>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</si>
  <si>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</si>
  <si>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</si>
  <si>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</si>
  <si>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</si>
  <si>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</si>
  <si>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</si>
  <si>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</si>
  <si>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</si>
  <si>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</si>
  <si>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</si>
  <si>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</si>
  <si>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</si>
  <si>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</si>
  <si>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</si>
  <si>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</si>
  <si>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</si>
  <si>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</si>
  <si>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</si>
  <si>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</si>
  <si>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</si>
  <si>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</si>
  <si>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</si>
  <si>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</si>
  <si>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</si>
  <si>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</si>
  <si>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</si>
  <si>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</si>
  <si>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</si>
  <si>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</si>
  <si>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</si>
  <si>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</si>
  <si>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</si>
  <si>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</si>
  <si>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</si>
  <si>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</si>
  <si>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</si>
  <si>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</si>
  <si>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</si>
  <si>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</si>
  <si>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</si>
  <si>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</si>
  <si>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</si>
  <si>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</si>
  <si>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</si>
  <si>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</si>
  <si>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</si>
  <si>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</si>
  <si>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</si>
  <si>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</si>
  <si>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</si>
  <si>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</si>
  <si>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</si>
  <si>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</si>
  <si>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</si>
  <si>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</si>
  <si>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</si>
  <si>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</si>
  <si>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</si>
  <si>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</si>
  <si>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</si>
  <si>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</si>
  <si>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</si>
  <si>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</si>
  <si>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</si>
  <si>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</si>
  <si>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</si>
  <si>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</si>
  <si>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</si>
  <si>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</si>
  <si>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</si>
  <si>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</si>
  <si>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</si>
  <si>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</si>
  <si>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</si>
  <si>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</si>
  <si>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</si>
  <si>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</si>
  <si>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</si>
  <si>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</si>
  <si>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</si>
  <si>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</si>
  <si>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</si>
  <si>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</si>
  <si>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</si>
  <si>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</si>
  <si>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</si>
  <si>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</si>
  <si>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</si>
  <si>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</si>
  <si>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</si>
  <si>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</si>
  <si>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</si>
  <si>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</si>
  <si>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</si>
  <si>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</si>
  <si>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</si>
  <si>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</si>
  <si>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</si>
  <si>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</si>
  <si>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</si>
  <si>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</si>
  <si>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</si>
  <si>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</si>
  <si>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</si>
  <si>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</si>
  <si>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</si>
  <si>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</si>
  <si>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</si>
  <si>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</si>
  <si>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</si>
  <si>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</si>
  <si>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</si>
  <si>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</si>
  <si>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</si>
  <si>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</si>
  <si>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</si>
  <si>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</si>
  <si>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</si>
  <si>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</si>
  <si>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</si>
  <si>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</si>
  <si>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</si>
  <si>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</si>
  <si>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</si>
  <si>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</si>
  <si>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</si>
  <si>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</si>
  <si>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</si>
  <si>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</si>
  <si>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</si>
  <si>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</si>
  <si>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</si>
  <si>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</si>
  <si>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</si>
  <si>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</si>
  <si>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</si>
  <si>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</si>
  <si>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</si>
  <si>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</si>
  <si>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</si>
  <si>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</si>
  <si>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</si>
  <si>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</si>
  <si>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</si>
  <si>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</si>
  <si>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</si>
  <si>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</si>
  <si>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</si>
  <si>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</si>
  <si>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</si>
  <si>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</si>
  <si>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</si>
  <si>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</si>
  <si>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</si>
  <si>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</si>
  <si>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</si>
  <si>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</si>
  <si>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</si>
  <si>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</si>
  <si>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</si>
  <si>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</si>
  <si>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</si>
  <si>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</si>
  <si>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</si>
  <si>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</si>
  <si>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</si>
  <si>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</si>
  <si>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</si>
  <si>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</si>
  <si>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</si>
  <si>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</si>
  <si>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</si>
  <si>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</si>
  <si>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</si>
  <si>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</si>
  <si>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</si>
  <si>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</si>
  <si>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</si>
  <si>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</si>
  <si>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</si>
  <si>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</si>
  <si>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</si>
  <si>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</si>
  <si>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</si>
  <si>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</si>
  <si>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</si>
  <si>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</si>
  <si>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</si>
  <si>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</si>
  <si>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</si>
  <si>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</si>
  <si>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</si>
  <si>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</si>
  <si>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</si>
  <si>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</si>
  <si>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</si>
  <si>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</si>
  <si>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</si>
  <si>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</si>
  <si>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</si>
  <si>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</si>
  <si>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</si>
  <si>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</si>
  <si>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</si>
  <si>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</si>
  <si>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</si>
  <si>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</si>
  <si>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</si>
  <si>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</si>
  <si>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</si>
  <si>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</si>
  <si>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</si>
  <si>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</si>
  <si>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</si>
  <si>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</si>
  <si>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</si>
  <si>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</si>
  <si>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</si>
  <si>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</si>
  <si>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</si>
  <si>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</si>
  <si>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</si>
  <si>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</si>
  <si>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</si>
  <si>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</si>
  <si>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</si>
  <si>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</si>
  <si>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</si>
  <si>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</si>
  <si>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</si>
  <si>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</si>
  <si>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</si>
  <si>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</si>
  <si>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</si>
  <si>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</si>
  <si>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</si>
  <si>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</si>
  <si>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</si>
  <si>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</si>
  <si>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</si>
  <si>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</si>
  <si>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</si>
  <si>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</si>
  <si>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</si>
  <si>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</si>
  <si>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</si>
  <si>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</si>
  <si>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</si>
  <si>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</si>
  <si>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</si>
  <si>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</si>
  <si>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</si>
  <si>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</si>
  <si>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</si>
  <si>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</si>
  <si>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</si>
  <si>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</si>
  <si>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</si>
  <si>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</si>
  <si>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</si>
  <si>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</si>
  <si>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</si>
  <si>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</si>
  <si>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</si>
  <si>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</si>
  <si>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</si>
  <si>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</si>
  <si>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</si>
  <si>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</si>
  <si>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</si>
  <si>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</si>
  <si>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</si>
  <si>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</si>
  <si>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</si>
  <si>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</si>
  <si>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</si>
  <si>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</si>
  <si>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</si>
  <si>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</si>
  <si>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</si>
  <si>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</si>
  <si>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</si>
  <si>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</si>
  <si>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</si>
  <si>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</si>
  <si>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</si>
  <si>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</si>
  <si>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</si>
  <si>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</si>
  <si>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</si>
  <si>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</si>
  <si>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</si>
  <si>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</si>
  <si>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</si>
  <si>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</si>
  <si>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</si>
  <si>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</si>
  <si>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</si>
  <si>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</si>
  <si>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</si>
  <si>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</si>
  <si>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</si>
  <si>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</si>
  <si>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</si>
  <si>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</si>
  <si>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</si>
  <si>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</si>
  <si>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</si>
  <si>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</si>
  <si>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</si>
  <si>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</si>
  <si>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</si>
  <si>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</si>
  <si>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</si>
  <si>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</si>
  <si>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</si>
  <si>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</si>
  <si>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</si>
  <si>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</si>
  <si>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</si>
  <si>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</si>
  <si>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</si>
  <si>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</si>
  <si>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</si>
  <si>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</si>
  <si>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</si>
  <si>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</si>
  <si>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</si>
  <si>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</si>
  <si>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</si>
  <si>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</si>
  <si>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</si>
  <si>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</si>
  <si>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</si>
  <si>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</si>
  <si>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</si>
  <si>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</si>
  <si>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</si>
  <si>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</si>
  <si>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</si>
  <si>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</si>
  <si>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</si>
  <si>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</si>
  <si>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</si>
  <si>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</si>
  <si>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</si>
  <si>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</si>
  <si>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</si>
  <si>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</si>
  <si>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</si>
  <si>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</si>
  <si>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</si>
  <si>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</si>
  <si>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</si>
  <si>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</si>
  <si>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</si>
  <si>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</si>
  <si>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</si>
  <si>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</si>
  <si>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</si>
  <si>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</si>
  <si>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</si>
  <si>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</si>
  <si>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</si>
  <si>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</si>
  <si>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</si>
  <si>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</si>
  <si>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</si>
  <si>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</si>
  <si>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</si>
  <si>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</si>
  <si>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</si>
  <si>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</si>
  <si>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</si>
  <si>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</si>
  <si>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</si>
  <si>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</si>
  <si>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</si>
  <si>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</si>
  <si>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</si>
  <si>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</si>
  <si>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</si>
  <si>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</si>
  <si>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</si>
  <si>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</si>
  <si>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</si>
  <si>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</si>
  <si>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</si>
  <si>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</si>
  <si>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</si>
  <si>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</si>
  <si>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</si>
  <si>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</si>
  <si>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</si>
  <si>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</si>
  <si>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</si>
  <si>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</si>
  <si>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</si>
  <si>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</si>
  <si>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</si>
  <si>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</si>
  <si>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</si>
  <si>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</si>
  <si>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</si>
  <si>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</si>
  <si>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</si>
  <si>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</si>
  <si>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</si>
  <si>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</si>
  <si>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</si>
  <si>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</si>
  <si>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</si>
  <si>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</si>
  <si>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</si>
  <si>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</si>
  <si>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</si>
  <si>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</si>
  <si>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</si>
  <si>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</si>
  <si>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</si>
  <si>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</si>
  <si>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</si>
  <si>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</si>
  <si>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</si>
  <si>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</si>
  <si>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</si>
  <si>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</si>
  <si>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</si>
  <si>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</si>
  <si>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</si>
  <si>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</si>
  <si>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</si>
  <si>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</si>
  <si>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</si>
  <si>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</si>
  <si>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</si>
  <si>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</si>
  <si>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</si>
  <si>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</si>
  <si>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</si>
  <si>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</si>
  <si>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</si>
  <si>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</si>
  <si>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</si>
  <si>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</si>
  <si>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</si>
  <si>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</si>
  <si>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</si>
  <si>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</si>
  <si>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</si>
  <si>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</si>
  <si>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</si>
  <si>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</si>
  <si>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</si>
  <si>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</si>
  <si>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</si>
  <si>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</si>
  <si>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</si>
  <si>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</si>
  <si>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</si>
  <si>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</si>
  <si>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</si>
  <si>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</si>
  <si>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</si>
  <si>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</si>
  <si>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</si>
  <si>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</si>
  <si>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</si>
  <si>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</si>
  <si>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</si>
  <si>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</si>
  <si>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</si>
  <si>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</si>
  <si>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</si>
  <si>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</si>
  <si>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</si>
  <si>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</si>
  <si>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</si>
  <si>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</si>
  <si>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</si>
  <si>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</si>
  <si>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</si>
  <si>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</si>
  <si>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</si>
  <si>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</si>
  <si>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</si>
  <si>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</si>
  <si>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</si>
  <si>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</si>
  <si>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</si>
  <si>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</si>
  <si>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</si>
  <si>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</si>
  <si>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</si>
  <si>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</si>
  <si>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</si>
  <si>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</si>
  <si>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</si>
  <si>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</si>
  <si>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</si>
  <si>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</si>
  <si>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</si>
  <si>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</si>
  <si>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</si>
  <si>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</si>
  <si>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</si>
  <si>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</si>
  <si>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</si>
  <si>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</si>
  <si>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</si>
  <si>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</si>
  <si>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</si>
  <si>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</si>
  <si>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</si>
  <si>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</si>
  <si>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</si>
  <si>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</si>
  <si>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</si>
  <si>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</si>
  <si>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</si>
  <si>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</si>
  <si>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</si>
  <si>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</si>
  <si>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</si>
  <si>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</si>
  <si>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</si>
  <si>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</si>
  <si>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</si>
  <si>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</si>
  <si>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</si>
  <si>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</si>
  <si>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</si>
  <si>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</si>
  <si>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</si>
  <si>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</si>
  <si>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</si>
  <si>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</si>
  <si>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</si>
  <si>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</si>
  <si>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</si>
  <si>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</si>
  <si>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</si>
  <si>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</si>
  <si>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</si>
  <si>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</si>
  <si>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</si>
  <si>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</si>
  <si>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</si>
  <si>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</si>
  <si>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</si>
  <si>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</si>
  <si>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</si>
  <si>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</si>
  <si>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</si>
  <si>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</si>
  <si>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</si>
  <si>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</si>
  <si>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</si>
  <si>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</si>
  <si>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</si>
  <si>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</si>
  <si>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</si>
  <si>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</si>
  <si>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</si>
  <si>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</si>
  <si>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</si>
  <si>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</si>
  <si>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</si>
  <si>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</si>
  <si>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</si>
  <si>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</si>
  <si>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</si>
  <si>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</si>
  <si>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</si>
  <si>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</si>
  <si>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</si>
  <si>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</si>
  <si>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</si>
  <si>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</si>
  <si>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</si>
  <si>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</si>
  <si>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</si>
  <si>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</si>
  <si>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</si>
  <si>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</si>
  <si>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</si>
  <si>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</si>
  <si>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</si>
  <si>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</si>
  <si>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</si>
  <si>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</si>
  <si>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</si>
  <si>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</si>
  <si>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</si>
  <si>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</si>
  <si>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</si>
  <si>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</si>
  <si>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</si>
  <si>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</si>
  <si>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</si>
  <si>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</si>
  <si>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</si>
  <si>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</si>
  <si>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</si>
  <si>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</si>
  <si>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</si>
  <si>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</si>
  <si>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</si>
  <si>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</si>
  <si>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</si>
  <si>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</si>
  <si>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</si>
  <si>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</si>
  <si>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</si>
  <si>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</si>
  <si>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</si>
  <si>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</si>
  <si>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</si>
  <si>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</si>
  <si>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</si>
  <si>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</si>
  <si>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</si>
  <si>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</si>
  <si>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</si>
  <si>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</si>
  <si>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</si>
  <si>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</si>
  <si>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</si>
  <si>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</si>
  <si>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</si>
  <si>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</si>
  <si>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</si>
  <si>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</si>
  <si>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</si>
  <si>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</si>
  <si>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</si>
  <si>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</si>
  <si>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</si>
  <si>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</si>
  <si>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</si>
  <si>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</si>
  <si>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</si>
  <si>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</si>
  <si>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</si>
  <si>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</si>
  <si>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</si>
  <si>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</si>
  <si>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</si>
  <si>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</si>
  <si>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</si>
  <si>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</si>
  <si>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</si>
  <si>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</si>
  <si>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</si>
  <si>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</si>
  <si>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</si>
  <si>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</si>
  <si>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</si>
  <si>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</si>
  <si>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</si>
  <si>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</si>
  <si>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</si>
  <si>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</si>
  <si>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</si>
  <si>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</si>
  <si>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</si>
  <si>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</si>
  <si>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</si>
  <si>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</si>
  <si>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</si>
  <si>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</si>
  <si>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</si>
  <si>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</si>
  <si>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</si>
  <si>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</si>
  <si>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</si>
  <si>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</si>
  <si>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</si>
  <si>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</si>
  <si>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</si>
  <si>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</si>
  <si>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</si>
  <si>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</si>
  <si>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</si>
  <si>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</si>
  <si>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</si>
  <si>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</si>
  <si>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</si>
  <si>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</si>
  <si>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</si>
  <si>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</si>
  <si>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</si>
  <si>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</si>
  <si>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</si>
  <si>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</si>
  <si>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</si>
  <si>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</si>
  <si>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</si>
  <si>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</si>
  <si>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</si>
  <si>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</si>
  <si>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</si>
  <si>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</si>
  <si>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</si>
  <si>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</si>
  <si>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</si>
  <si>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</si>
  <si>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</si>
  <si>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</si>
  <si>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</si>
  <si>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</si>
  <si>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</si>
  <si>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</si>
  <si>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</si>
  <si>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</si>
  <si>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</si>
  <si>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</si>
  <si>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</si>
  <si>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</si>
  <si>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</si>
  <si>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</si>
  <si>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</si>
  <si>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</si>
  <si>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</si>
  <si>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</si>
  <si>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</si>
  <si>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</si>
  <si>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</si>
  <si>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</si>
  <si>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</si>
  <si>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</si>
  <si>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</si>
  <si>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</si>
  <si>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</si>
  <si>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</si>
  <si>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</si>
  <si>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</si>
  <si>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</si>
  <si>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</si>
  <si>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</si>
  <si>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</si>
  <si>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</si>
  <si>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</si>
  <si>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</si>
  <si>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</si>
  <si>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</si>
  <si>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</si>
  <si>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</si>
  <si>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</si>
  <si>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</si>
  <si>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</si>
  <si>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</si>
  <si>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</si>
  <si>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</si>
  <si>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</si>
  <si>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</si>
  <si>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</si>
  <si>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</si>
  <si>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</si>
  <si>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</si>
  <si>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</si>
  <si>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</si>
  <si>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</si>
  <si>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</si>
  <si>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</si>
  <si>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</si>
  <si>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</si>
  <si>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</si>
  <si>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</si>
  <si>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</si>
  <si>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</si>
  <si>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</si>
  <si>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</si>
  <si>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</si>
  <si>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</si>
  <si>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</si>
  <si>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</si>
  <si>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</si>
  <si>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</si>
  <si>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</si>
  <si>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</si>
  <si>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</si>
  <si>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</si>
  <si>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</si>
  <si>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</si>
  <si>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</si>
  <si>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</si>
  <si>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</si>
  <si>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</si>
  <si>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</si>
  <si>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</si>
  <si>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</si>
  <si>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</si>
  <si>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</si>
  <si>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</si>
  <si>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</si>
  <si>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</si>
  <si>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</si>
  <si>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</si>
  <si>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</si>
  <si>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</si>
  <si>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</si>
  <si>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</si>
  <si>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</si>
  <si>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</si>
  <si>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</si>
  <si>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</si>
  <si>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</si>
  <si>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</si>
  <si>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</si>
  <si>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</si>
  <si>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</si>
  <si>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</si>
  <si>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</si>
  <si>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</si>
  <si>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</si>
  <si>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</si>
  <si>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</si>
  <si>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</si>
  <si>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</si>
  <si>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</si>
  <si>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</si>
  <si>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</si>
  <si>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</si>
  <si>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</si>
  <si>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</si>
  <si>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</si>
  <si>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</si>
  <si>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</si>
  <si>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</si>
  <si>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</si>
  <si>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</si>
  <si>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</si>
  <si>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</si>
  <si>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</si>
  <si>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</si>
  <si>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</si>
  <si>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</si>
  <si>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</si>
  <si>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</si>
  <si>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</si>
  <si>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</si>
  <si>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</si>
  <si>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</si>
  <si>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</si>
  <si>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</si>
  <si>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</si>
  <si>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</si>
  <si>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</si>
  <si>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</si>
  <si>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</si>
  <si>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</si>
  <si>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</si>
  <si>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</si>
  <si>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</si>
  <si>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</si>
  <si>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</si>
  <si>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</si>
  <si>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</si>
  <si>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</si>
  <si>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</si>
  <si>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</si>
  <si>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</si>
  <si>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</si>
  <si>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</si>
  <si>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</si>
  <si>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</si>
  <si>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</si>
  <si>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</si>
  <si>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</si>
  <si>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</si>
  <si>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</si>
  <si>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</si>
  <si>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</si>
  <si>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</si>
  <si>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</si>
  <si>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</si>
  <si>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</si>
  <si>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</si>
  <si>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</si>
  <si>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</si>
  <si>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</si>
  <si>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</si>
  <si>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</si>
  <si>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</si>
  <si>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</si>
  <si>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</si>
  <si>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</si>
  <si>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</si>
  <si>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</si>
  <si>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</si>
  <si>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</si>
  <si>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</si>
  <si>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</si>
  <si>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</si>
  <si>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</si>
  <si>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</si>
  <si>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</si>
  <si>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</si>
  <si>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</si>
  <si>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</si>
  <si>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</si>
  <si>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</si>
  <si>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</si>
  <si>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</si>
  <si>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</si>
  <si>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</si>
  <si>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</si>
  <si>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</si>
  <si>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</si>
  <si>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</si>
  <si>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</si>
  <si>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</si>
  <si>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</si>
  <si>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</si>
  <si>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</si>
  <si>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</si>
  <si>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</si>
  <si>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</si>
  <si>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</si>
  <si>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</si>
  <si>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</si>
  <si>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</si>
  <si>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</si>
  <si>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</si>
  <si>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</si>
  <si>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</si>
  <si>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</si>
  <si>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</si>
  <si>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</si>
  <si>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</si>
  <si>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</si>
  <si>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</si>
  <si>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</si>
  <si>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</si>
  <si>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</si>
  <si>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</si>
  <si>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</si>
  <si>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</si>
  <si>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</si>
  <si>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</si>
  <si>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</si>
  <si>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</si>
  <si>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</si>
  <si>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</si>
  <si>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</si>
  <si>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</si>
  <si>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</si>
  <si>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</si>
  <si>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</si>
  <si>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</si>
  <si>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</si>
  <si>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</si>
  <si>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</si>
  <si>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</si>
  <si>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</si>
  <si>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</si>
  <si>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</si>
  <si>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</si>
  <si>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</si>
  <si>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</si>
  <si>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</si>
  <si>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</si>
  <si>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</si>
  <si>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</si>
  <si>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</si>
  <si>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</si>
  <si>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</si>
  <si>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</si>
  <si>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</si>
  <si>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</si>
  <si>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</si>
  <si>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</si>
  <si>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</si>
  <si>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</si>
  <si>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</si>
  <si>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</si>
  <si>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</si>
  <si>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</si>
  <si>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</si>
  <si>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</si>
  <si>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</si>
  <si>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</si>
  <si>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</si>
  <si>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</si>
  <si>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</si>
  <si>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</si>
  <si>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</si>
  <si>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</si>
  <si>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</si>
  <si>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</si>
  <si>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</si>
  <si>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</si>
  <si>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</si>
  <si>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</si>
  <si>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</si>
  <si>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</si>
  <si>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</si>
  <si>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</si>
  <si>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</si>
  <si>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</si>
  <si>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</si>
  <si>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</si>
  <si>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</si>
  <si>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</si>
  <si>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</si>
  <si>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</si>
  <si>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</si>
  <si>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</si>
  <si>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</si>
  <si>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</si>
  <si>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</si>
  <si>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</si>
  <si>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</si>
  <si>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</si>
  <si>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</si>
  <si>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</si>
  <si>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</si>
  <si>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</si>
  <si>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</si>
  <si>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</si>
  <si>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</si>
  <si>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</si>
  <si>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</si>
  <si>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</si>
  <si>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</si>
  <si>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</si>
  <si>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</si>
  <si>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</si>
  <si>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</si>
  <si>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</si>
  <si>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</si>
  <si>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</si>
  <si>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</si>
  <si>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</si>
  <si>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</si>
  <si>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</si>
  <si>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</si>
  <si>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</si>
  <si>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</si>
  <si>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</si>
  <si>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</si>
  <si>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</si>
  <si>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</si>
  <si>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</si>
  <si>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</si>
  <si>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</si>
  <si>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</si>
  <si>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</si>
  <si>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</si>
  <si>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</si>
  <si>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</si>
  <si>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</si>
  <si>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</si>
  <si>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</si>
  <si>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</si>
  <si>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</si>
  <si>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</si>
  <si>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</si>
  <si>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</si>
  <si>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</si>
  <si>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</si>
  <si>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</si>
  <si>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</si>
  <si>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</si>
  <si>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</si>
  <si>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</si>
  <si>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</si>
  <si>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</si>
  <si>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</si>
  <si>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</si>
  <si>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</si>
  <si>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</si>
  <si>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</si>
  <si>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</si>
  <si>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</si>
  <si>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</si>
  <si>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</si>
  <si>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</si>
  <si>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</si>
  <si>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</si>
  <si>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</si>
  <si>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</si>
  <si>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</si>
  <si>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</si>
  <si>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</si>
  <si>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</si>
  <si>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</si>
  <si>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</si>
  <si>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</si>
  <si>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</si>
  <si>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</si>
  <si>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</si>
  <si>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</si>
  <si>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</si>
  <si>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</si>
  <si>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</si>
  <si>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</si>
  <si>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</si>
  <si>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</si>
  <si>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</si>
  <si>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</si>
  <si>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</si>
  <si>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</si>
  <si>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</si>
  <si>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</si>
  <si>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</si>
  <si>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</si>
  <si>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</si>
  <si>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</si>
  <si>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</si>
  <si>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</si>
  <si>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</si>
  <si>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</si>
  <si>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</si>
  <si>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</si>
  <si>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</si>
  <si>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</si>
  <si>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</si>
  <si>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</si>
  <si>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</si>
  <si>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</si>
  <si>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</si>
  <si>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</si>
  <si>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</si>
  <si>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</si>
  <si>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</si>
  <si>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</si>
  <si>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</si>
  <si>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</si>
  <si>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</si>
  <si>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</si>
  <si>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</si>
  <si>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</si>
  <si>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</si>
  <si>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</si>
  <si>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</si>
  <si>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</si>
  <si>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</si>
  <si>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</si>
  <si>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</si>
  <si>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</si>
  <si>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</si>
  <si>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</si>
  <si>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</si>
  <si>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</si>
  <si>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</si>
  <si>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</si>
  <si>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</si>
  <si>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</si>
  <si>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</si>
  <si>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</si>
  <si>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</si>
  <si>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</si>
  <si>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</si>
  <si>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</si>
  <si>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</si>
  <si>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</si>
  <si>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</si>
  <si>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</si>
  <si>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</si>
  <si>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</si>
  <si>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</si>
  <si>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</si>
  <si>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</si>
  <si>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</si>
  <si>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</si>
  <si>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</si>
  <si>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</si>
  <si>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</si>
  <si>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</si>
  <si>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</si>
  <si>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</si>
  <si>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</si>
  <si>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</si>
  <si>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</si>
  <si>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</si>
  <si>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</si>
  <si>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</si>
  <si>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</si>
  <si>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</si>
  <si>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</si>
  <si>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</si>
  <si>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</si>
  <si>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</si>
  <si>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</si>
  <si>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</si>
  <si>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</si>
  <si>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</si>
  <si>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</si>
  <si>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</si>
  <si>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</si>
  <si>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</si>
  <si>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</si>
  <si>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</si>
  <si>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</si>
  <si>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</si>
  <si>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</si>
  <si>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</si>
  <si>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</si>
  <si>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</si>
  <si>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</si>
  <si>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</si>
  <si>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</si>
  <si>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</si>
  <si>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</si>
  <si>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</si>
  <si>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</si>
  <si>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</si>
  <si>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</si>
  <si>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</si>
  <si>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</si>
  <si>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</si>
  <si>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</si>
  <si>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</si>
  <si>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</si>
  <si>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</si>
  <si>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</si>
  <si>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</si>
  <si>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</si>
  <si>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</si>
  <si>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</si>
  <si>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</si>
  <si>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</si>
  <si>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</si>
  <si>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</si>
  <si>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</si>
  <si>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</si>
  <si>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</si>
  <si>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</si>
  <si>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</si>
  <si>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</si>
  <si>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</si>
  <si>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</si>
  <si>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</si>
  <si>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</si>
  <si>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</si>
  <si>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</si>
  <si>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</si>
  <si>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</si>
  <si>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</si>
  <si>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</si>
  <si>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</si>
  <si>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</si>
  <si>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</si>
  <si>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</si>
  <si>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</si>
  <si>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</si>
  <si>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</si>
  <si>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</si>
  <si>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</si>
  <si>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</si>
  <si>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</si>
  <si>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</si>
  <si>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</si>
  <si>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</si>
  <si>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</si>
  <si>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</si>
  <si>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</si>
  <si>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</si>
  <si>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</si>
  <si>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</si>
  <si>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</si>
  <si>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</si>
  <si>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</si>
  <si>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</si>
  <si>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</si>
  <si>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</si>
  <si>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</si>
  <si>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</si>
  <si>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</si>
  <si>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</si>
  <si>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</si>
  <si>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</si>
  <si>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</si>
  <si>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</si>
  <si>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</si>
  <si>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</si>
  <si>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</si>
  <si>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</si>
  <si>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</si>
  <si>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</si>
  <si>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</si>
  <si>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</si>
  <si>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</si>
  <si>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</si>
  <si>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</si>
  <si>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</si>
  <si>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</si>
  <si>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</si>
  <si>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</si>
  <si>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</si>
  <si>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</si>
  <si>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</si>
  <si>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</si>
  <si>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</si>
  <si>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</si>
  <si>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</si>
  <si>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</si>
  <si>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</si>
  <si>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</si>
  <si>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</si>
  <si>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</si>
  <si>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</si>
  <si>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</si>
  <si>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</si>
  <si>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</si>
  <si>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</si>
  <si>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</si>
  <si>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</si>
  <si>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</si>
  <si>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</si>
  <si>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</si>
  <si>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</si>
  <si>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</si>
  <si>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</si>
  <si>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</si>
  <si>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</si>
  <si>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</si>
  <si>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</si>
  <si>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</si>
  <si>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</si>
  <si>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</si>
  <si>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</si>
  <si>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</si>
  <si>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</si>
  <si>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</si>
  <si>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</si>
  <si>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</si>
  <si>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</si>
  <si>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</si>
  <si>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</si>
  <si>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</si>
  <si>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</si>
  <si>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</si>
  <si>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</si>
  <si>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</si>
  <si>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</si>
  <si>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</si>
  <si>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</si>
  <si>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</si>
  <si>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</si>
  <si>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</si>
  <si>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</si>
  <si>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</si>
  <si>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</si>
  <si>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</si>
  <si>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</si>
  <si>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</si>
  <si>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</si>
  <si>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</si>
  <si>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</si>
  <si>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</si>
  <si>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</si>
  <si>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</si>
  <si>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</si>
  <si>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</si>
  <si>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</si>
  <si>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</si>
  <si>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</si>
  <si>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</si>
  <si>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</si>
  <si>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</si>
  <si>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</si>
  <si>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</si>
  <si>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</si>
  <si>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</si>
  <si>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</si>
  <si>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</si>
  <si>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</si>
  <si>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</si>
  <si>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</si>
  <si>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</si>
  <si>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</si>
  <si>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</si>
  <si>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</si>
  <si>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</si>
  <si>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</si>
  <si>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</si>
  <si>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</si>
  <si>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</si>
  <si>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</si>
  <si>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</si>
  <si>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</si>
  <si>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</si>
  <si>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</si>
  <si>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</si>
  <si>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</si>
  <si>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</si>
  <si>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</si>
  <si>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</si>
  <si>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</si>
  <si>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</si>
  <si>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</si>
  <si>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</si>
  <si>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</si>
  <si>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</si>
  <si>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</si>
  <si>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</si>
  <si>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</si>
  <si>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</si>
  <si>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</si>
  <si>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</si>
  <si>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</si>
  <si>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</si>
  <si>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</si>
  <si>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</si>
  <si>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</si>
  <si>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</si>
  <si>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</si>
  <si>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</si>
  <si>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</si>
  <si>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</si>
  <si>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</si>
  <si>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</si>
  <si>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</si>
  <si>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</si>
  <si>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</si>
  <si>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</si>
  <si>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</si>
  <si>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</si>
  <si>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</si>
  <si>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</si>
  <si>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</si>
  <si>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</si>
  <si>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</si>
  <si>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</si>
  <si>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</si>
  <si>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</si>
  <si>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</si>
  <si>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</si>
  <si>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</si>
  <si>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</si>
  <si>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</si>
  <si>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</si>
  <si>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</si>
  <si>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</si>
  <si>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</si>
  <si>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</si>
  <si>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</si>
  <si>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</si>
  <si>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</si>
  <si>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</si>
  <si>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</si>
  <si>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</si>
  <si>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</si>
  <si>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</si>
  <si>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</si>
  <si>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</si>
  <si>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</si>
  <si>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</si>
  <si>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</si>
  <si>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</si>
  <si>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</si>
  <si>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</si>
  <si>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</si>
  <si>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</si>
  <si>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</si>
  <si>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</si>
  <si>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</si>
  <si>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</si>
  <si>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</si>
  <si>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</si>
  <si>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</si>
  <si>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</si>
  <si>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</si>
  <si>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</si>
  <si>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</si>
  <si>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</si>
  <si>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</si>
  <si>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</si>
  <si>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</si>
  <si>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</si>
  <si>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</si>
  <si>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</si>
  <si>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</si>
  <si>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</si>
  <si>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</si>
  <si>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</si>
  <si>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</si>
  <si>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</si>
  <si>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</si>
  <si>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</si>
  <si>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</si>
  <si>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</si>
  <si>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</si>
  <si>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</si>
  <si>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</si>
  <si>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</si>
  <si>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</si>
  <si>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</si>
  <si>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</si>
  <si>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</si>
  <si>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</si>
  <si>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</si>
  <si>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</si>
  <si>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</si>
  <si>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</si>
  <si>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</si>
  <si>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</si>
  <si>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</si>
  <si>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</si>
  <si>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</si>
  <si>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</si>
  <si>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</si>
  <si>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</si>
  <si>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</si>
  <si>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</si>
  <si>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</si>
  <si>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</si>
  <si>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</si>
  <si>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</si>
  <si>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</si>
  <si>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</si>
  <si>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</si>
  <si>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</si>
  <si>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</si>
  <si>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</si>
  <si>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</si>
  <si>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</si>
  <si>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</si>
  <si>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</si>
  <si>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</si>
  <si>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</si>
  <si>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</si>
  <si>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</si>
  <si>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</si>
  <si>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</si>
  <si>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</si>
  <si>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</si>
  <si>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</si>
  <si>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</si>
  <si>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</si>
  <si>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</si>
  <si>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</si>
  <si>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</si>
  <si>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</si>
  <si>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</si>
  <si>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</si>
  <si>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</si>
  <si>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</si>
  <si>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</si>
  <si>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</si>
  <si>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</si>
  <si>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</si>
  <si>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</si>
  <si>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</si>
  <si>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</si>
  <si>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</si>
  <si>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</si>
  <si>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</si>
  <si>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</si>
  <si>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</si>
  <si>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</si>
  <si>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</si>
  <si>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</si>
  <si>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</si>
  <si>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</si>
  <si>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</si>
  <si>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</si>
  <si>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</si>
  <si>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</si>
  <si>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</si>
  <si>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</si>
  <si>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</si>
  <si>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</si>
  <si>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</si>
  <si>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</si>
  <si>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</si>
  <si>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</si>
  <si>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</si>
  <si>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</si>
  <si>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</si>
  <si>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</si>
  <si>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</si>
  <si>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</si>
  <si>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</si>
  <si>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</si>
  <si>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</si>
  <si>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</si>
  <si>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</si>
  <si>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</si>
  <si>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</si>
  <si>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</si>
  <si>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</si>
  <si>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</si>
  <si>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</si>
  <si>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</si>
  <si>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</si>
  <si>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</si>
  <si>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</si>
  <si>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</si>
  <si>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</si>
  <si>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</si>
  <si>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</si>
  <si>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</si>
  <si>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</si>
  <si>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</si>
  <si>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</si>
  <si>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</si>
  <si>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</si>
  <si>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</si>
  <si>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</si>
  <si>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</si>
  <si>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</si>
  <si>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</si>
  <si>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</si>
  <si>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</si>
  <si>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</si>
  <si>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</si>
  <si>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</si>
  <si>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</si>
  <si>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</si>
  <si>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</si>
  <si>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</si>
  <si>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</si>
  <si>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</si>
  <si>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</si>
  <si>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</si>
  <si>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</si>
  <si>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</si>
  <si>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</si>
  <si>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</si>
  <si>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</si>
  <si>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</si>
  <si>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</si>
  <si>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</si>
  <si>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</si>
  <si>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</si>
  <si>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</si>
  <si>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</si>
  <si>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</si>
  <si>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</si>
  <si>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</si>
  <si>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</si>
  <si>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</si>
  <si>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</si>
  <si>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</si>
  <si>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</si>
  <si>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</si>
  <si>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</si>
  <si>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</si>
  <si>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</si>
  <si>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</si>
  <si>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</si>
  <si>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</si>
  <si>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</si>
  <si>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</si>
  <si>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</si>
  <si>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</si>
  <si>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</si>
  <si>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</si>
  <si>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</si>
  <si>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</si>
  <si>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</si>
  <si>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</si>
  <si>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</si>
  <si>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</si>
  <si>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</si>
  <si>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</si>
  <si>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</si>
  <si>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</si>
  <si>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</si>
  <si>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</si>
  <si>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</si>
  <si>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</si>
  <si>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</si>
  <si>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</si>
  <si>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</si>
  <si>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</si>
  <si>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</si>
  <si>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</si>
  <si>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</si>
  <si>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</si>
  <si>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</si>
  <si>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</si>
  <si>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</si>
  <si>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</si>
  <si>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</si>
  <si>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</si>
  <si>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</si>
  <si>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</si>
  <si>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</si>
  <si>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</si>
  <si>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</si>
  <si>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</si>
  <si>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</si>
  <si>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</si>
  <si>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</si>
  <si>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</si>
  <si>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</si>
  <si>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</si>
  <si>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</si>
  <si>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</si>
  <si>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</si>
  <si>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</si>
  <si>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</si>
  <si>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</si>
  <si>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</si>
  <si>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</si>
  <si>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</si>
  <si>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</si>
  <si>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</si>
  <si>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</si>
  <si>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</si>
  <si>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</si>
  <si>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</si>
  <si>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</si>
  <si>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</si>
  <si>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</si>
  <si>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</si>
  <si>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</si>
  <si>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</si>
  <si>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</si>
  <si>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</si>
  <si>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</si>
  <si>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</si>
  <si>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</si>
  <si>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</si>
  <si>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</si>
  <si>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</si>
  <si>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</si>
  <si>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</si>
  <si>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</si>
  <si>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</si>
  <si>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</si>
  <si>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</si>
  <si>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</si>
  <si>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</si>
  <si>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</si>
  <si>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</si>
  <si>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</si>
  <si>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</si>
  <si>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</si>
  <si>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</si>
  <si>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</si>
  <si>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</si>
  <si>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</si>
  <si>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</si>
  <si>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</si>
  <si>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</si>
  <si>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</si>
  <si>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</si>
  <si>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</si>
  <si>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</si>
  <si>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</si>
  <si>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</si>
  <si>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</si>
  <si>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</si>
  <si>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</si>
  <si>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</si>
  <si>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</si>
  <si>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</si>
  <si>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</si>
  <si>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</si>
  <si>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</si>
  <si>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</si>
  <si>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</si>
  <si>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</si>
  <si>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</si>
  <si>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</si>
  <si>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</si>
  <si>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</si>
  <si>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</si>
  <si>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</si>
  <si>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</si>
  <si>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</si>
  <si>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</si>
  <si>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</si>
  <si>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</si>
  <si>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</si>
  <si>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</si>
  <si>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</si>
  <si>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</si>
  <si>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</si>
  <si>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</si>
  <si>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</si>
  <si>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</si>
  <si>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</si>
  <si>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</si>
  <si>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</si>
  <si>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</si>
  <si>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</si>
  <si>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</si>
  <si>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</si>
  <si>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</si>
  <si>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</si>
  <si>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</si>
  <si>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</si>
  <si>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</si>
  <si>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</si>
  <si>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</si>
  <si>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</si>
  <si>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</si>
  <si>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</si>
  <si>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</si>
  <si>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</si>
  <si>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</si>
  <si>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</si>
  <si>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</si>
  <si>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</si>
  <si>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</si>
  <si>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</si>
  <si>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</si>
  <si>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</si>
  <si>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</si>
  <si>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</si>
  <si>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</si>
  <si>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</si>
  <si>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</si>
  <si>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</si>
  <si>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</si>
  <si>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</si>
  <si>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</si>
  <si>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</si>
  <si>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</si>
  <si>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</si>
  <si>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</si>
  <si>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</si>
  <si>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</si>
  <si>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</si>
  <si>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</si>
  <si>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</si>
  <si>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</si>
  <si>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</si>
  <si>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</si>
  <si>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</si>
  <si>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</si>
  <si>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</si>
  <si>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</si>
  <si>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</si>
  <si>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</si>
  <si>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</si>
  <si>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</si>
  <si>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</si>
  <si>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</si>
  <si>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</si>
  <si>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</si>
  <si>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</si>
  <si>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</si>
  <si>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</si>
  <si>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</si>
  <si>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</si>
  <si>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</si>
  <si>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</si>
  <si>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</si>
  <si>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</si>
  <si>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</si>
  <si>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</si>
  <si>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</si>
  <si>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</si>
  <si>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</si>
  <si>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</si>
  <si>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</si>
  <si>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</si>
  <si>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</si>
  <si>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</si>
  <si>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</si>
  <si>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</si>
  <si>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</si>
  <si>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</si>
  <si>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</si>
  <si>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</si>
  <si>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</si>
  <si>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</si>
  <si>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</si>
  <si>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</si>
  <si>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</si>
  <si>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</si>
  <si>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</si>
  <si>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</si>
  <si>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</si>
  <si>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</si>
  <si>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</si>
  <si>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</si>
  <si>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</si>
  <si>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</si>
  <si>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</si>
  <si>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</si>
  <si>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</si>
  <si>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</si>
  <si>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</si>
  <si>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</si>
  <si>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</si>
  <si>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</si>
  <si>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</si>
  <si>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</si>
  <si>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</si>
  <si>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</si>
  <si>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</si>
  <si>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</si>
  <si>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</si>
  <si>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</si>
  <si>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</si>
  <si>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</si>
  <si>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</si>
  <si>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</si>
  <si>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</si>
  <si>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</si>
  <si>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</si>
  <si>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</si>
  <si>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</si>
  <si>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</si>
  <si>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</si>
  <si>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</si>
  <si>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</si>
  <si>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</si>
  <si>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</si>
  <si>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</si>
  <si>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</si>
  <si>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</si>
  <si>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</si>
  <si>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</si>
  <si>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</si>
  <si>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</si>
  <si>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</si>
  <si>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</si>
  <si>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</si>
  <si>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</si>
  <si>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</si>
  <si>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</si>
  <si>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</si>
  <si>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</si>
  <si>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</si>
  <si>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</si>
  <si>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</si>
  <si>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</si>
  <si>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</si>
  <si>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</si>
  <si>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</si>
  <si>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</si>
  <si>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</si>
  <si>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</si>
  <si>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</si>
  <si>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</si>
  <si>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</si>
  <si>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</si>
  <si>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</si>
  <si>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</si>
  <si>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</si>
  <si>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</si>
  <si>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</si>
  <si>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</si>
  <si>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</si>
  <si>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</si>
  <si>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</si>
  <si>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</si>
  <si>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</si>
  <si>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</si>
  <si>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</si>
  <si>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</si>
  <si>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</si>
  <si>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</si>
  <si>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</si>
  <si>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</si>
  <si>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</si>
  <si>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</si>
  <si>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</si>
  <si>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</si>
  <si>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</si>
  <si>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</si>
  <si>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</si>
  <si>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</si>
  <si>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</si>
  <si>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</si>
  <si>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</si>
  <si>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</si>
  <si>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</si>
  <si>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</si>
  <si>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</si>
  <si>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</si>
  <si>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</si>
  <si>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</si>
  <si>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</si>
  <si>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</si>
  <si>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</si>
  <si>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</si>
  <si>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</si>
  <si>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</si>
  <si>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</si>
  <si>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</si>
  <si>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</si>
  <si>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</si>
  <si>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</si>
  <si>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</si>
  <si>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</si>
  <si>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</si>
  <si>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</si>
  <si>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</si>
  <si>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</si>
  <si>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</si>
  <si>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</si>
  <si>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</si>
  <si>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</si>
  <si>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</si>
  <si>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</si>
  <si>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</si>
  <si>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</si>
  <si>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</si>
  <si>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</si>
  <si>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</si>
  <si>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</si>
  <si>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</si>
  <si>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</si>
  <si>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</si>
  <si>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</si>
  <si>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</si>
  <si>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</si>
  <si>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</si>
  <si>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</si>
  <si>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</si>
  <si>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</si>
  <si>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</si>
  <si>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</si>
  <si>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</si>
  <si>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</si>
  <si>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</si>
  <si>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</si>
  <si>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</si>
  <si>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</si>
  <si>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</si>
  <si>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</si>
  <si>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</si>
  <si>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</si>
  <si>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</si>
  <si>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</si>
  <si>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</si>
  <si>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</si>
  <si>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</si>
  <si>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</si>
  <si>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</si>
  <si>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</si>
  <si>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</si>
  <si>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</si>
  <si>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</si>
  <si>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</si>
  <si>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</si>
  <si>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</si>
  <si>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</si>
  <si>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</si>
  <si>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</si>
  <si>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</si>
  <si>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</si>
  <si>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</si>
  <si>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</si>
  <si>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</si>
  <si>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</si>
  <si>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</si>
  <si>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</si>
  <si>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</si>
  <si>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</si>
  <si>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</si>
  <si>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</si>
  <si>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</si>
  <si>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</si>
  <si>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</si>
  <si>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</si>
  <si>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</si>
  <si>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</si>
  <si>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</si>
  <si>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</si>
  <si>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</si>
  <si>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</si>
  <si>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</si>
  <si>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</si>
  <si>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</si>
  <si>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</si>
  <si>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</si>
  <si>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</si>
  <si>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</si>
  <si>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</si>
  <si>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</si>
  <si>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</si>
  <si>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</si>
  <si>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</si>
  <si>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</si>
  <si>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</si>
  <si>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</si>
  <si>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</si>
  <si>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</si>
  <si>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</si>
  <si>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</si>
  <si>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</si>
  <si>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</si>
  <si>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</si>
  <si>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</si>
  <si>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</si>
  <si>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</si>
  <si>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</si>
  <si>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</si>
  <si>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</si>
  <si>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</si>
  <si>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</si>
  <si>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</si>
  <si>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</si>
  <si>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</si>
  <si>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</si>
  <si>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</si>
  <si>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</si>
  <si>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</si>
  <si>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</si>
  <si>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</si>
  <si>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</si>
  <si>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</si>
  <si>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</si>
  <si>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</si>
  <si>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</si>
  <si>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</si>
  <si>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</si>
  <si>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</si>
  <si>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</si>
  <si>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</si>
  <si>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</si>
  <si>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</si>
  <si>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</si>
  <si>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</si>
  <si>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</si>
  <si>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</si>
  <si>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</si>
  <si>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</si>
  <si>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</si>
  <si>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</si>
  <si>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</si>
  <si>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</si>
  <si>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</si>
  <si>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</si>
  <si>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</si>
  <si>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</si>
  <si>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</si>
  <si>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</si>
  <si>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</si>
  <si>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</si>
  <si>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</si>
  <si>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</si>
  <si>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</si>
  <si>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</si>
  <si>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</si>
  <si>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</si>
  <si>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</si>
  <si>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</si>
  <si>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</si>
  <si>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</si>
  <si>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</si>
  <si>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</si>
  <si>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</si>
  <si>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</si>
  <si>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</si>
  <si>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</si>
  <si>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</si>
  <si>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</si>
  <si>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</si>
  <si>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</si>
  <si>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</si>
  <si>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</si>
  <si>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</si>
  <si>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</si>
  <si>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</si>
  <si>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</si>
  <si>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</si>
  <si>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</si>
  <si>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</si>
  <si>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</si>
  <si>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</si>
  <si>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</si>
  <si>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</si>
  <si>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</si>
  <si>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</si>
  <si>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</si>
  <si>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</si>
  <si>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</si>
  <si>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</si>
  <si>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</si>
  <si>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</si>
  <si>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</si>
  <si>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</si>
  <si>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</si>
  <si>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</si>
  <si>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</si>
  <si>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</si>
  <si>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</si>
  <si>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</si>
  <si>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</si>
  <si>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</si>
  <si>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</si>
  <si>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</si>
  <si>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</si>
  <si>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</si>
  <si>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</si>
  <si>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</si>
  <si>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</si>
  <si>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</si>
  <si>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</si>
  <si>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</si>
  <si>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</si>
  <si>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</si>
  <si>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</si>
  <si>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</si>
  <si>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</si>
  <si>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</si>
  <si>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</si>
  <si>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</si>
  <si>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</si>
  <si>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</si>
  <si>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</si>
  <si>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</si>
  <si>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</si>
  <si>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</si>
  <si>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</si>
  <si>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</si>
  <si>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</si>
  <si>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</si>
  <si>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</si>
  <si>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</si>
  <si>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</si>
  <si>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</si>
  <si>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</si>
  <si>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</si>
  <si>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</si>
  <si>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</si>
  <si>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</si>
  <si>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</si>
  <si>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</si>
  <si>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</si>
  <si>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</si>
  <si>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</si>
  <si>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</si>
  <si>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</si>
  <si>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</si>
  <si>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</si>
  <si>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</si>
  <si>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</si>
  <si>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</si>
  <si>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</si>
  <si>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</si>
  <si>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</si>
  <si>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</si>
  <si>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</si>
  <si>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</si>
  <si>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</si>
  <si>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</si>
  <si>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</si>
  <si>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</si>
  <si>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</si>
  <si>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</si>
  <si>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</si>
  <si>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</si>
  <si>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</si>
  <si>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</si>
  <si>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</si>
  <si>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</si>
  <si>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</si>
  <si>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</si>
  <si>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</si>
  <si>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</si>
  <si>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</si>
  <si>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</si>
  <si>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</si>
  <si>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</si>
  <si>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</si>
  <si>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</si>
  <si>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</si>
  <si>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</si>
  <si>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</si>
  <si>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</si>
  <si>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</si>
  <si>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</si>
  <si>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</si>
  <si>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</si>
  <si>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</si>
  <si>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</si>
  <si>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</si>
  <si>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</si>
  <si>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</si>
  <si>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</si>
  <si>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</si>
  <si>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</si>
  <si>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</si>
  <si>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</si>
  <si>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</si>
  <si>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</si>
  <si>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</si>
  <si>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</si>
  <si>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</si>
  <si>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</si>
  <si>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</si>
  <si>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</si>
  <si>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</si>
  <si>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</si>
  <si>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</si>
  <si>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</si>
  <si>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</si>
  <si>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</si>
  <si>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</si>
  <si>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</si>
  <si>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</si>
  <si>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</si>
  <si>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</si>
  <si>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</si>
  <si>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</si>
  <si>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</si>
  <si>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</si>
  <si>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</si>
  <si>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</si>
  <si>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</si>
  <si>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</si>
  <si>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</si>
  <si>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</si>
  <si>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</si>
  <si>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</si>
  <si>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</si>
  <si>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</si>
  <si>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</si>
  <si>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</si>
  <si>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</si>
  <si>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</si>
  <si>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</si>
  <si>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</si>
  <si>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</si>
  <si>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</si>
  <si>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</si>
  <si>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</si>
  <si>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</si>
  <si>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</si>
  <si>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</si>
  <si>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</si>
  <si>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</si>
  <si>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</si>
  <si>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</si>
  <si>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</si>
  <si>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</si>
  <si>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</si>
  <si>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</si>
  <si>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</si>
  <si>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</si>
  <si>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</si>
  <si>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</si>
  <si>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</si>
  <si>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</si>
  <si>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</si>
  <si>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</si>
  <si>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</si>
  <si>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</si>
  <si>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</si>
  <si>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</si>
  <si>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</si>
  <si>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</si>
  <si>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</si>
  <si>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</si>
  <si>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</si>
  <si>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</si>
  <si>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</si>
  <si>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</si>
  <si>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</si>
  <si>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</si>
  <si>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</si>
  <si>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</si>
  <si>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</si>
  <si>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</si>
  <si>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</si>
  <si>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</si>
  <si>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</si>
  <si>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</si>
  <si>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</si>
  <si>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</si>
  <si>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</si>
  <si>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</si>
  <si>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</si>
  <si>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</si>
  <si>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</si>
  <si>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</si>
  <si>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</si>
  <si>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</si>
  <si>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</si>
  <si>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</si>
  <si>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</si>
  <si>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</si>
  <si>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</si>
  <si>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</si>
  <si>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</si>
  <si>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</si>
  <si>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</si>
  <si>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</si>
  <si>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</si>
  <si>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</si>
  <si>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</si>
  <si>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</si>
  <si>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</si>
  <si>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</si>
  <si>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</si>
  <si>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</si>
  <si>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</si>
  <si>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</si>
  <si>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</si>
  <si>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</si>
  <si>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</si>
  <si>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</si>
  <si>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</si>
  <si>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</si>
  <si>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</si>
  <si>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</si>
  <si>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</si>
  <si>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</si>
  <si>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</si>
  <si>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</si>
  <si>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</si>
  <si>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</si>
  <si>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</si>
  <si>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</si>
  <si>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</si>
  <si>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</si>
  <si>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</si>
  <si>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</si>
  <si>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</si>
  <si>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</si>
  <si>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</si>
  <si>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</si>
  <si>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</si>
  <si>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</si>
  <si>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</si>
  <si>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</si>
  <si>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</si>
  <si>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</si>
  <si>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</si>
  <si>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</si>
  <si>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</si>
  <si>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</si>
  <si>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</si>
  <si>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</si>
  <si>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</si>
  <si>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</si>
  <si>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</si>
  <si>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</si>
  <si>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</si>
  <si>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</si>
  <si>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</si>
  <si>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</si>
  <si>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</si>
  <si>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</si>
  <si>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</si>
  <si>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</si>
  <si>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</si>
  <si>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</si>
  <si>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</si>
  <si>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</si>
  <si>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</si>
  <si>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</si>
  <si>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</si>
  <si>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</si>
  <si>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</si>
  <si>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</si>
  <si>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</si>
  <si>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</si>
  <si>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</si>
  <si>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</si>
  <si>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</si>
  <si>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</si>
  <si>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</si>
  <si>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</si>
  <si>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</si>
  <si>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</si>
  <si>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</si>
  <si>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</si>
  <si>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</si>
  <si>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</si>
  <si>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</si>
  <si>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</si>
  <si>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</si>
  <si>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</si>
  <si>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</si>
  <si>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</si>
  <si>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</si>
  <si>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</si>
  <si>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</si>
  <si>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</si>
  <si>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</si>
  <si>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</si>
  <si>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</si>
  <si>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</si>
  <si>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</si>
  <si>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</si>
  <si>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</si>
  <si>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</si>
  <si>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</si>
  <si>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</si>
  <si>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</si>
  <si>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</si>
  <si>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</si>
  <si>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</si>
  <si>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</si>
  <si>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</si>
  <si>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</si>
  <si>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</si>
  <si>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</si>
  <si>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</si>
  <si>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</si>
  <si>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</si>
  <si>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</si>
  <si>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</si>
  <si>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</si>
  <si>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</si>
  <si>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</si>
  <si>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</si>
  <si>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</si>
  <si>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</si>
  <si>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</si>
  <si>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</si>
  <si>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</si>
  <si>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</si>
  <si>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</si>
  <si>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</si>
  <si>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</si>
  <si>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</si>
  <si>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</si>
  <si>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</si>
  <si>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</si>
  <si>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</si>
  <si>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</si>
  <si>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</si>
  <si>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</si>
  <si>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</si>
  <si>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</si>
  <si>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</si>
  <si>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</si>
  <si>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</si>
  <si>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</si>
  <si>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</si>
  <si>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</si>
  <si>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</si>
  <si>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</si>
  <si>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</si>
  <si>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</si>
  <si>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</si>
  <si>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</si>
  <si>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</si>
  <si>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</si>
  <si>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</si>
  <si>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</si>
  <si>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</si>
  <si>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</si>
  <si>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</si>
  <si>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</si>
  <si>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</si>
  <si>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</si>
  <si>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</si>
  <si>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</si>
  <si>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</si>
  <si>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</si>
  <si>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</si>
  <si>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</si>
  <si>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</si>
  <si>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</si>
  <si>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</si>
  <si>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</si>
  <si>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</si>
  <si>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</si>
  <si>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</si>
  <si>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</si>
  <si>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</si>
  <si>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</si>
  <si>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</si>
  <si>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</si>
  <si>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</si>
  <si>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</si>
  <si>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</si>
  <si>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</si>
  <si>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</si>
  <si>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</si>
  <si>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</si>
  <si>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</si>
  <si>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</si>
  <si>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</si>
  <si>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</si>
  <si>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</si>
  <si>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</si>
  <si>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</si>
  <si>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</si>
  <si>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</si>
  <si>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</si>
  <si>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</si>
  <si>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</si>
  <si>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</si>
  <si>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</si>
  <si>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</si>
  <si>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</si>
  <si>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</si>
  <si>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</si>
  <si>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</si>
  <si>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</si>
  <si>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</si>
  <si>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</si>
  <si>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</si>
  <si>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</si>
  <si>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</si>
  <si>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</si>
  <si>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</si>
  <si>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</si>
  <si>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</si>
  <si>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</si>
  <si>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</si>
  <si>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</si>
  <si>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</si>
  <si>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</si>
  <si>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</si>
  <si>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</si>
  <si>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</si>
  <si>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</si>
  <si>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</si>
  <si>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</si>
  <si>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</si>
  <si>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</si>
  <si>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</si>
  <si>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</si>
  <si>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</si>
  <si>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</si>
  <si>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</si>
  <si>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</si>
  <si>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</si>
  <si>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</si>
  <si>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</si>
  <si>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</si>
  <si>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</si>
  <si>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</si>
  <si>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</si>
  <si>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</si>
  <si>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</si>
  <si>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</si>
  <si>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</si>
  <si>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</si>
  <si>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</si>
  <si>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</si>
  <si>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</si>
  <si>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</si>
  <si>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</si>
  <si>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</si>
  <si>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</si>
  <si>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</si>
  <si>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</si>
  <si>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</si>
  <si>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</si>
  <si>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</si>
  <si>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</si>
  <si>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</si>
  <si>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</si>
  <si>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</si>
  <si>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</si>
  <si>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</si>
  <si>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</si>
  <si>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</si>
  <si>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</si>
  <si>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</si>
  <si>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</si>
  <si>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</si>
  <si>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</si>
  <si>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</si>
  <si>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</si>
  <si>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</si>
  <si>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</si>
  <si>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</si>
  <si>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</si>
  <si>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</si>
  <si>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</si>
  <si>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</si>
  <si>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</si>
  <si>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</si>
  <si>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</si>
  <si>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</si>
  <si>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</si>
  <si>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</si>
  <si>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</si>
  <si>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</si>
  <si>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</si>
  <si>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</si>
  <si>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</si>
  <si>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</si>
  <si>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</si>
  <si>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</si>
  <si>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</si>
  <si>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</si>
  <si>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</si>
  <si>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</si>
  <si>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</si>
  <si>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</si>
  <si>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</si>
  <si>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</si>
  <si>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</si>
  <si>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</si>
  <si>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</si>
  <si>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</si>
  <si>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</si>
  <si>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</si>
  <si>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</si>
  <si>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</si>
  <si>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</si>
  <si>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</si>
  <si>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</si>
  <si>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</si>
  <si>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</si>
  <si>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</si>
  <si>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</si>
  <si>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</si>
  <si>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</si>
  <si>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</si>
  <si>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</si>
  <si>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</si>
  <si>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</si>
  <si>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</si>
  <si>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</si>
  <si>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</si>
  <si>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</si>
  <si>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</si>
  <si>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</si>
  <si>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</si>
  <si>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</si>
  <si>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</si>
  <si>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</si>
  <si>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</si>
  <si>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</si>
  <si>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</si>
  <si>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</si>
  <si>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</si>
  <si>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</si>
  <si>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</si>
  <si>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</si>
  <si>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</si>
  <si>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</si>
  <si>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</si>
  <si>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</si>
  <si>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</si>
  <si>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</si>
  <si>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</si>
  <si>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</si>
  <si>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</si>
  <si>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</si>
  <si>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</si>
  <si>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</si>
  <si>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</si>
  <si>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</si>
  <si>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</si>
  <si>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</si>
  <si>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</si>
  <si>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</si>
  <si>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</si>
  <si>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</si>
  <si>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</si>
  <si>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</si>
  <si>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</si>
  <si>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</si>
  <si>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</si>
  <si>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</si>
  <si>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</si>
  <si>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</si>
  <si>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</si>
  <si>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</si>
  <si>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</si>
  <si>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</si>
  <si>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</si>
  <si>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</si>
  <si>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</si>
  <si>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</si>
  <si>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</si>
  <si>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</si>
  <si>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</si>
  <si>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</si>
  <si>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</si>
  <si>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</si>
  <si>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</si>
  <si>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</si>
  <si>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</si>
  <si>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</si>
  <si>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</si>
  <si>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</si>
  <si>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</si>
  <si>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</si>
  <si>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</si>
  <si>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</si>
  <si>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</si>
  <si>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</si>
  <si>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</si>
  <si>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</si>
  <si>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</si>
  <si>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</si>
  <si>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</si>
  <si>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</si>
  <si>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</si>
  <si>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</si>
  <si>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</si>
  <si>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</si>
  <si>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</si>
  <si>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</si>
  <si>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</si>
  <si>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</si>
  <si>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</si>
  <si>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</si>
  <si>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</si>
  <si>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</si>
  <si>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</si>
  <si>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</si>
  <si>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</si>
  <si>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</si>
  <si>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</si>
  <si>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</si>
  <si>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</si>
  <si>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</si>
  <si>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</si>
  <si>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</si>
  <si>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</si>
  <si>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</si>
  <si>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</si>
  <si>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</si>
  <si>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</si>
  <si>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</si>
  <si>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</si>
  <si>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</si>
  <si>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</si>
  <si>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</si>
  <si>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</si>
  <si>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</si>
  <si>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</si>
  <si>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</si>
  <si>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</si>
  <si>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</si>
  <si>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</si>
  <si>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</si>
  <si>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</si>
  <si>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</si>
  <si>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</si>
  <si>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</si>
  <si>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</si>
  <si>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</si>
  <si>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</si>
  <si>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</si>
  <si>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</si>
  <si>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</si>
  <si>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</si>
  <si>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</si>
  <si>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</si>
  <si>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</si>
  <si>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</si>
  <si>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</si>
  <si>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</si>
  <si>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</si>
  <si>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</si>
  <si>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</si>
  <si>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</si>
  <si>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</si>
  <si>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</si>
  <si>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</si>
  <si>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</si>
  <si>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</si>
  <si>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</si>
  <si>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</si>
  <si>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</si>
  <si>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</si>
  <si>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</si>
  <si>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</si>
  <si>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</si>
  <si>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</si>
  <si>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</si>
  <si>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</si>
  <si>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</si>
  <si>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</si>
  <si>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</si>
  <si>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</si>
  <si>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</si>
  <si>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</si>
  <si>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</si>
  <si>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</si>
  <si>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</si>
  <si>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</si>
  <si>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</si>
  <si>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</si>
  <si>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</si>
  <si>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</si>
  <si>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</si>
  <si>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</si>
  <si>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</si>
  <si>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</si>
  <si>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</si>
  <si>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</si>
  <si>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</si>
  <si>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</si>
  <si>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</si>
  <si>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</si>
  <si>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</si>
  <si>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</si>
  <si>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</si>
  <si>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</si>
  <si>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</si>
  <si>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</si>
  <si>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</si>
  <si>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</si>
  <si>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</si>
  <si>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</si>
  <si>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</si>
  <si>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</si>
  <si>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</si>
  <si>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</si>
  <si>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</si>
  <si>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</si>
  <si>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</si>
  <si>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</si>
  <si>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</si>
  <si>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</si>
  <si>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</si>
  <si>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</si>
  <si>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</si>
  <si>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</si>
  <si>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</si>
  <si>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</si>
  <si>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</si>
  <si>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</si>
  <si>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</si>
  <si>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</si>
  <si>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</si>
  <si>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</si>
  <si>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</si>
  <si>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</si>
  <si>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</si>
  <si>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</si>
  <si>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</si>
  <si>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</si>
  <si>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</si>
  <si>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</si>
  <si>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</si>
  <si>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</si>
  <si>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</si>
  <si>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</si>
  <si>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</si>
  <si>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</si>
  <si>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</si>
  <si>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</si>
  <si>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</si>
  <si>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</si>
  <si>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</si>
  <si>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</si>
  <si>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</si>
  <si>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</si>
  <si>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</si>
  <si>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</si>
  <si>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</si>
  <si>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</si>
  <si>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</si>
  <si>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</si>
  <si>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</si>
  <si>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</si>
  <si>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</si>
  <si>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</si>
  <si>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</si>
  <si>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</si>
  <si>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</si>
  <si>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</si>
  <si>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</si>
  <si>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</si>
  <si>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</si>
  <si>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</si>
  <si>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</si>
  <si>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</si>
  <si>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</si>
  <si>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</si>
  <si>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</si>
  <si>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</si>
  <si>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</si>
  <si>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</si>
  <si>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</si>
  <si>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</si>
  <si>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</si>
  <si>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</si>
  <si>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</si>
  <si>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</si>
  <si>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</si>
  <si>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</si>
  <si>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</si>
  <si>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</si>
  <si>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</si>
  <si>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</si>
  <si>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</si>
  <si>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</si>
  <si>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</si>
  <si>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</si>
  <si>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</si>
  <si>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</si>
  <si>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</si>
  <si>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</si>
  <si>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</si>
  <si>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</si>
  <si>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</si>
  <si>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</si>
  <si>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</si>
  <si>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</si>
  <si>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</si>
  <si>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</si>
  <si>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</si>
  <si>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</si>
  <si>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</si>
  <si>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</si>
  <si>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</si>
  <si>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</si>
  <si>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</si>
  <si>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</si>
  <si>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</si>
  <si>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</si>
  <si>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</si>
  <si>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</si>
  <si>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</si>
  <si>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</si>
  <si>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</si>
  <si>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</si>
  <si>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</si>
  <si>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</si>
  <si>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</si>
  <si>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</si>
  <si>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</si>
  <si>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</si>
  <si>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</si>
  <si>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</si>
  <si>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</si>
  <si>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</si>
  <si>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</si>
  <si>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</si>
  <si>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</si>
  <si>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</si>
  <si>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</si>
  <si>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</si>
  <si>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</si>
  <si>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</si>
  <si>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</si>
  <si>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</si>
  <si>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</si>
  <si>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</si>
  <si>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</si>
  <si>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</si>
  <si>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</si>
  <si>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</si>
  <si>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</si>
  <si>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</si>
  <si>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</si>
  <si>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</si>
  <si>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</si>
  <si>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</si>
  <si>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</si>
  <si>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</si>
  <si>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</si>
  <si>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</si>
  <si>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</si>
  <si>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</si>
  <si>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</si>
  <si>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</si>
  <si>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</si>
  <si>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</si>
  <si>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</si>
  <si>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</si>
  <si>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</si>
  <si>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</si>
  <si>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</si>
  <si>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</si>
  <si>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</si>
  <si>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</si>
  <si>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</si>
  <si>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</si>
  <si>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</si>
  <si>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</si>
  <si>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</si>
  <si>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</si>
  <si>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</si>
  <si>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</si>
  <si>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</si>
  <si>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</si>
  <si>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</si>
  <si>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</si>
  <si>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</si>
  <si>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</si>
  <si>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</si>
  <si>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</si>
  <si>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</si>
  <si>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</si>
  <si>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</si>
  <si>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</si>
  <si>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</si>
  <si>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</si>
  <si>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</si>
  <si>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</si>
  <si>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</si>
  <si>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</si>
  <si>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</si>
  <si>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</si>
  <si>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</si>
  <si>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</si>
  <si>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</si>
  <si>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</si>
  <si>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</si>
  <si>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</si>
  <si>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</si>
  <si>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</si>
  <si>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</si>
  <si>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</si>
  <si>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</si>
  <si>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</si>
  <si>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</si>
  <si>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</si>
  <si>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</si>
  <si>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</si>
  <si>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</si>
  <si>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</si>
  <si>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</si>
  <si>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</si>
  <si>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</si>
  <si>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</si>
  <si>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</si>
  <si>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</si>
  <si>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</si>
  <si>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</si>
  <si>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</si>
  <si>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</si>
  <si>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</si>
  <si>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</si>
  <si>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</si>
  <si>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</si>
  <si>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</si>
  <si>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</si>
  <si>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</si>
  <si>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</si>
  <si>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</si>
  <si>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</si>
  <si>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</si>
  <si>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</si>
  <si>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</si>
  <si>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</si>
  <si>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</si>
  <si>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</si>
  <si>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</si>
  <si>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</si>
  <si>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</si>
  <si>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</si>
  <si>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</si>
  <si>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</si>
  <si>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</si>
  <si>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</si>
  <si>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</si>
  <si>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</si>
  <si>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</si>
  <si>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</si>
  <si>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</si>
  <si>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</si>
  <si>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</si>
  <si>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</si>
  <si>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</si>
  <si>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</si>
  <si>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</si>
  <si>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</si>
  <si>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</si>
  <si>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</si>
  <si>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</si>
  <si>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</si>
  <si>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</si>
  <si>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</si>
  <si>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</si>
  <si>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</si>
  <si>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</si>
  <si>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</si>
  <si>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</si>
  <si>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</si>
  <si>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</si>
  <si>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</si>
  <si>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</si>
  <si>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</si>
  <si>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</si>
  <si>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</si>
  <si>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</si>
  <si>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</si>
  <si>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</si>
  <si>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</si>
  <si>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</si>
  <si>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</si>
  <si>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</si>
  <si>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</si>
  <si>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</si>
  <si>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</si>
  <si>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</si>
  <si>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</si>
  <si>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</si>
  <si>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</si>
  <si>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</si>
  <si>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</si>
  <si>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</si>
  <si>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</si>
  <si>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</si>
  <si>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</si>
  <si>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</si>
  <si>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</si>
  <si>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</si>
  <si>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</si>
  <si>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</si>
  <si>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</si>
  <si>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</si>
  <si>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</si>
  <si>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</si>
  <si>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</si>
  <si>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</si>
  <si>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</si>
  <si>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</si>
  <si>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</si>
  <si>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</si>
  <si>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</si>
  <si>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</si>
  <si>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</si>
  <si>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</si>
  <si>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</si>
  <si>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</si>
  <si>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</si>
  <si>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</si>
  <si>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</si>
  <si>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</si>
  <si>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</si>
  <si>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</si>
  <si>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</si>
  <si>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</si>
  <si>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</si>
  <si>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</si>
  <si>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</si>
  <si>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</si>
  <si>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</si>
  <si>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</si>
  <si>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</si>
  <si>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</si>
  <si>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</si>
  <si>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</si>
  <si>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</si>
  <si>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</si>
  <si>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</si>
  <si>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</si>
  <si>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</si>
  <si>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</si>
  <si>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</si>
  <si>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</si>
  <si>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</si>
  <si>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</si>
  <si>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</si>
  <si>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</si>
  <si>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</si>
  <si>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</si>
  <si>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</si>
  <si>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</si>
  <si>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</si>
  <si>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</si>
  <si>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</si>
  <si>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</si>
  <si>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</si>
  <si>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</si>
  <si>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</si>
  <si>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</si>
  <si>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</si>
  <si>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</si>
  <si>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</si>
  <si>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</si>
  <si>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</si>
  <si>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</si>
  <si>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</si>
  <si>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</si>
  <si>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</si>
  <si>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</si>
  <si>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</si>
  <si>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</si>
  <si>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</si>
  <si>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</si>
  <si>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</si>
  <si>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</si>
  <si>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</si>
  <si>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</si>
  <si>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</si>
  <si>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</si>
  <si>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</si>
  <si>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</si>
  <si>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</si>
  <si>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</si>
  <si>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</si>
  <si>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</si>
  <si>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</si>
  <si>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</si>
  <si>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</si>
  <si>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</si>
  <si>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</si>
  <si>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</si>
  <si>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</si>
  <si>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</si>
  <si>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</si>
  <si>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</si>
  <si>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</si>
  <si>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</si>
  <si>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</si>
  <si>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</si>
  <si>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</si>
  <si>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</si>
  <si>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</si>
  <si>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</si>
  <si>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</si>
  <si>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</si>
  <si>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</si>
  <si>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</si>
  <si>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</si>
  <si>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</si>
  <si>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</si>
  <si>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</si>
  <si>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</si>
  <si>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</si>
  <si>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</si>
  <si>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</si>
  <si>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</si>
  <si>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</si>
  <si>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</si>
  <si>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</si>
  <si>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</si>
  <si>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</si>
  <si>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</si>
  <si>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</si>
  <si>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</si>
  <si>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</si>
  <si>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</si>
  <si>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</si>
  <si>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</si>
  <si>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</si>
  <si>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</si>
  <si>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</si>
  <si>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</si>
  <si>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</si>
  <si>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</si>
  <si>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</si>
  <si>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</si>
  <si>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</si>
  <si>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</si>
  <si>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</si>
  <si>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</si>
  <si>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</si>
  <si>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</si>
  <si>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</si>
  <si>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</si>
  <si>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</si>
  <si>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</si>
  <si>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</si>
  <si>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</si>
  <si>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</si>
  <si>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</si>
  <si>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</si>
  <si>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</si>
  <si>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</si>
  <si>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</si>
  <si>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</si>
  <si>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</si>
  <si>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</si>
  <si>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</si>
  <si>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</si>
  <si>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</si>
  <si>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</si>
  <si>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</si>
  <si>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</si>
  <si>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</si>
  <si>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</si>
  <si>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</si>
  <si>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</si>
  <si>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</si>
  <si>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</si>
  <si>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</si>
  <si>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</si>
  <si>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</si>
  <si>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</si>
  <si>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</si>
  <si>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</si>
  <si>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</si>
  <si>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</si>
  <si>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</si>
  <si>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</si>
  <si>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</si>
  <si>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</si>
  <si>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</si>
  <si>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</si>
  <si>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</si>
  <si>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</si>
  <si>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</si>
  <si>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</si>
  <si>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</si>
  <si>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</si>
  <si>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</si>
  <si>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</si>
  <si>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</si>
  <si>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</si>
  <si>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</si>
  <si>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</si>
  <si>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</si>
  <si>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</si>
  <si>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</si>
  <si>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</si>
  <si>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</si>
  <si>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</si>
  <si>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</si>
  <si>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</si>
  <si>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</si>
  <si>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</si>
  <si>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</si>
  <si>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</si>
  <si>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</si>
  <si>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</si>
  <si>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</si>
  <si>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</si>
  <si>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</si>
  <si>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</si>
  <si>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</si>
  <si>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</si>
  <si>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</si>
  <si>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</si>
  <si>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</si>
  <si>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</si>
  <si>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</si>
  <si>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</si>
  <si>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</si>
  <si>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</si>
  <si>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</si>
  <si>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</si>
  <si>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</si>
  <si>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</si>
  <si>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</si>
  <si>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</si>
  <si>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</si>
  <si>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</si>
  <si>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</si>
  <si>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</si>
  <si>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</si>
  <si>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</si>
  <si>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</si>
  <si>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</si>
  <si>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</si>
  <si>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</si>
  <si>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</si>
  <si>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</si>
  <si>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</si>
  <si>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</si>
  <si>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</si>
  <si>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</si>
  <si>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</si>
  <si>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</si>
  <si>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</si>
  <si>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</si>
  <si>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</si>
  <si>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</si>
  <si>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</si>
  <si>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</si>
  <si>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</si>
  <si>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</si>
  <si>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</si>
  <si>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</si>
  <si>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</si>
  <si>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</si>
  <si>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</si>
  <si>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</si>
  <si>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</si>
  <si>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</si>
  <si>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</si>
  <si>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</si>
  <si>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</si>
  <si>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</si>
  <si>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</si>
  <si>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</si>
  <si>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</si>
  <si>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</si>
  <si>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</si>
  <si>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</si>
  <si>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</si>
  <si>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</si>
  <si>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</si>
  <si>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</si>
  <si>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</si>
  <si>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</si>
  <si>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</si>
  <si>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</si>
  <si>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</si>
  <si>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</si>
  <si>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</si>
  <si>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</si>
  <si>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</si>
  <si>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</si>
  <si>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</si>
  <si>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</si>
  <si>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</si>
  <si>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</si>
  <si>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</si>
  <si>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</si>
  <si>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</si>
  <si>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</si>
  <si>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</si>
  <si>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</si>
  <si>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</si>
  <si>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</si>
  <si>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</si>
  <si>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</si>
  <si>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</si>
  <si>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</si>
  <si>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</si>
  <si>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</si>
  <si>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</si>
  <si>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</si>
  <si>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</si>
  <si>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</si>
  <si>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</si>
  <si>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</si>
  <si>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</si>
  <si>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</si>
  <si>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</si>
  <si>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</si>
  <si>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</si>
  <si>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</si>
  <si>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</si>
  <si>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</si>
  <si>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</si>
  <si>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</si>
  <si>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</si>
  <si>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</si>
  <si>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</si>
  <si>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</si>
  <si>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</si>
  <si>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</si>
  <si>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</si>
  <si>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</si>
  <si>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</si>
  <si>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</si>
  <si>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</si>
  <si>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</si>
  <si>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</si>
  <si>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</si>
  <si>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</si>
  <si>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</si>
  <si>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</si>
  <si>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</si>
  <si>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</si>
  <si>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</si>
  <si>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</si>
  <si>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</si>
  <si>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</si>
  <si>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</si>
  <si>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</si>
  <si>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</si>
  <si>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</si>
  <si>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</si>
  <si>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</si>
  <si>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</si>
  <si>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</si>
  <si>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</si>
  <si>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</si>
  <si>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</si>
  <si>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</si>
  <si>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</si>
  <si>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</si>
  <si>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</si>
  <si>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</si>
  <si>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</si>
  <si>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</si>
  <si>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</si>
  <si>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</si>
  <si>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</si>
  <si>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</si>
  <si>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</si>
  <si>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</si>
  <si>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</si>
  <si>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</si>
  <si>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</si>
  <si>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</si>
  <si>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</si>
  <si>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</si>
  <si>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</si>
  <si>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</si>
  <si>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</si>
  <si>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</si>
  <si>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</si>
  <si>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</si>
  <si>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</si>
  <si>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</si>
  <si>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</si>
  <si>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</si>
  <si>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</si>
  <si>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</si>
  <si>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</si>
  <si>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</si>
  <si>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</si>
  <si>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</si>
  <si>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</si>
  <si>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</si>
  <si>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</si>
  <si>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</si>
  <si>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</si>
  <si>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</si>
  <si>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</si>
  <si>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</si>
  <si>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</si>
  <si>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</si>
  <si>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</si>
  <si>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</si>
  <si>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</si>
  <si>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</si>
  <si>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</si>
  <si>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</si>
  <si>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</si>
  <si>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</si>
  <si>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</si>
  <si>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</si>
  <si>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</si>
  <si>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</si>
  <si>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</si>
  <si>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</si>
  <si>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</si>
  <si>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</si>
  <si>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</si>
  <si>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</si>
  <si>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</si>
  <si>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</si>
  <si>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</si>
  <si>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</si>
  <si>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</si>
  <si>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</si>
  <si>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</si>
  <si>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</si>
  <si>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</si>
  <si>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</si>
  <si>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</si>
  <si>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</si>
  <si>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</si>
  <si>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</si>
  <si>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</si>
  <si>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</si>
  <si>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</si>
  <si>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</si>
  <si>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</si>
  <si>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</si>
  <si>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</si>
  <si>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</si>
  <si>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</si>
  <si>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</si>
  <si>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</si>
  <si>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</si>
  <si>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</si>
  <si>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</si>
  <si>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</si>
  <si>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</si>
  <si>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</si>
  <si>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</si>
  <si>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</si>
  <si>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</si>
  <si>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</si>
  <si>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</si>
  <si>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</si>
  <si>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</si>
  <si>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</si>
  <si>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</si>
  <si>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</si>
  <si>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</si>
  <si>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</si>
  <si>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</si>
  <si>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</si>
  <si>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</si>
  <si>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</si>
  <si>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</si>
  <si>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</si>
  <si>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</si>
  <si>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</si>
  <si>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</si>
  <si>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</si>
  <si>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</si>
  <si>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</si>
  <si>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</si>
  <si>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</si>
  <si>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</si>
  <si>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</si>
  <si>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</si>
  <si>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</si>
  <si>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</si>
  <si>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</si>
  <si>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</si>
  <si>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</si>
  <si>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</si>
  <si>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</si>
  <si>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</si>
  <si>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</si>
  <si>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</si>
  <si>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</si>
  <si>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</si>
  <si>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</si>
  <si>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</si>
  <si>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</si>
  <si>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</si>
  <si>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</si>
  <si>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</si>
  <si>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</si>
  <si>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</si>
  <si>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</si>
  <si>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</si>
  <si>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</si>
  <si>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</si>
  <si>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</si>
  <si>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</si>
  <si>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</si>
  <si>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</si>
  <si>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</si>
  <si>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</si>
  <si>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</si>
  <si>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</si>
  <si>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</si>
  <si>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</si>
  <si>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</si>
  <si>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</si>
  <si>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</si>
  <si>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</si>
  <si>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</si>
  <si>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</si>
  <si>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</si>
  <si>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</si>
  <si>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</si>
  <si>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</si>
  <si>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</si>
  <si>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</si>
  <si>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</si>
  <si>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</si>
  <si>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</si>
  <si>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</si>
  <si>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</si>
  <si>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</si>
  <si>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</si>
  <si>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</si>
  <si>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</si>
  <si>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</si>
  <si>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</si>
  <si>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</si>
  <si>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</si>
  <si>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</si>
  <si>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</si>
  <si>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</si>
  <si>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</si>
  <si>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</si>
  <si>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</si>
  <si>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</si>
  <si>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</si>
  <si>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</si>
  <si>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</si>
  <si>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</si>
  <si>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</si>
  <si>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</si>
  <si>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</si>
  <si>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</si>
  <si>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</si>
  <si>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</si>
  <si>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</si>
  <si>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</si>
  <si>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</si>
  <si>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</si>
  <si>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</si>
  <si>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</si>
  <si>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</si>
  <si>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</si>
  <si>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</si>
  <si>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</si>
  <si>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</si>
  <si>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</si>
  <si>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</si>
  <si>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</si>
  <si>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</si>
  <si>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</si>
  <si>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</si>
  <si>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</si>
  <si>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</si>
  <si>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</si>
  <si>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</si>
  <si>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</si>
  <si>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</si>
  <si>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</si>
  <si>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</si>
  <si>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</si>
  <si>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</si>
  <si>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</si>
  <si>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</si>
  <si>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</si>
  <si>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</si>
  <si>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</si>
  <si>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</si>
  <si>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</si>
  <si>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</si>
  <si>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</si>
  <si>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</si>
  <si>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</si>
  <si>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</si>
  <si>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</si>
  <si>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</si>
  <si>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</si>
  <si>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</si>
  <si>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</si>
  <si>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</si>
  <si>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</si>
  <si>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</si>
  <si>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</si>
  <si>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</si>
  <si>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</si>
  <si>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</si>
  <si>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</si>
  <si>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</si>
  <si>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</si>
  <si>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</si>
  <si>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</si>
  <si>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</si>
  <si>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</si>
  <si>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</si>
  <si>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</si>
  <si>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</si>
  <si>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</si>
  <si>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</si>
  <si>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</si>
  <si>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</si>
  <si>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</si>
  <si>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</si>
  <si>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</si>
  <si>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</si>
  <si>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</si>
  <si>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</si>
  <si>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</si>
  <si>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</si>
  <si>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</si>
  <si>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</si>
  <si>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</si>
  <si>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</si>
  <si>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</si>
  <si>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</si>
  <si>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</si>
  <si>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</si>
  <si>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</si>
  <si>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</si>
  <si>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</si>
  <si>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</si>
  <si>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</si>
  <si>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</si>
  <si>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</si>
  <si>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</si>
  <si>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</si>
  <si>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</si>
  <si>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</si>
  <si>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</si>
  <si>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</si>
  <si>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</si>
  <si>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</si>
  <si>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</si>
  <si>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</si>
  <si>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</si>
  <si>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</si>
  <si>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</si>
  <si>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</si>
  <si>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</si>
  <si>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</si>
  <si>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</si>
  <si>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</si>
  <si>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</si>
  <si>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</si>
  <si>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</si>
  <si>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</si>
  <si>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</si>
  <si>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</si>
  <si>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</si>
  <si>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</si>
  <si>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</si>
  <si>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</si>
  <si>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</si>
  <si>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</si>
  <si>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</si>
  <si>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</si>
  <si>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</si>
  <si>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</si>
  <si>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</si>
  <si>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</si>
  <si>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</si>
  <si>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</si>
  <si>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</si>
  <si>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</si>
  <si>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</si>
  <si>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</si>
  <si>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</si>
  <si>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</si>
  <si>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</si>
  <si>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</si>
  <si>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</si>
  <si>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</si>
  <si>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</si>
  <si>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</si>
  <si>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</si>
  <si>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</si>
  <si>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</si>
  <si>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</si>
  <si>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</si>
  <si>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</si>
  <si>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</si>
  <si>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</si>
  <si>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</si>
  <si>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</si>
  <si>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</si>
  <si>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</si>
  <si>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</si>
  <si>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</si>
  <si>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</si>
  <si>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</si>
  <si>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</si>
  <si>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</si>
  <si>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</si>
  <si>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</si>
  <si>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</si>
  <si>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</si>
  <si>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</si>
  <si>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</si>
  <si>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</si>
  <si>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</si>
  <si>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</si>
  <si>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</si>
  <si>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</si>
  <si>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</si>
  <si>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</si>
  <si>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</si>
  <si>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</si>
  <si>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</si>
  <si>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</si>
  <si>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</si>
  <si>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</si>
  <si>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</si>
  <si>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</si>
  <si>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</si>
  <si>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</si>
  <si>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</si>
  <si>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</si>
  <si>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</si>
  <si>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</si>
  <si>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</si>
  <si>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</si>
  <si>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</si>
  <si>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</si>
  <si>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</si>
  <si>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</si>
  <si>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</si>
  <si>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</si>
  <si>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</si>
  <si>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</si>
  <si>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</si>
  <si>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</si>
  <si>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</si>
  <si>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</si>
  <si>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</si>
  <si>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</si>
  <si>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</si>
  <si>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</si>
  <si>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</si>
  <si>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</si>
  <si>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</si>
  <si>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</si>
  <si>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</si>
  <si>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</si>
  <si>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</si>
  <si>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</si>
  <si>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</si>
  <si>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</si>
  <si>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</si>
  <si>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</si>
  <si>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</si>
  <si>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</si>
  <si>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</si>
  <si>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</si>
  <si>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</si>
  <si>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</si>
  <si>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</si>
  <si>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</si>
  <si>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</si>
  <si>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</si>
  <si>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</si>
  <si>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</si>
  <si>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</si>
  <si>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</si>
  <si>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</si>
  <si>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</si>
  <si>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</si>
  <si>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</si>
  <si>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</si>
  <si>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</si>
  <si>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</si>
  <si>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</si>
  <si>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</si>
  <si>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</si>
  <si>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</si>
  <si>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</si>
  <si>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</si>
  <si>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</si>
  <si>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</si>
  <si>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</si>
  <si>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</si>
  <si>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</si>
  <si>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</si>
  <si>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</si>
  <si>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</si>
  <si>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</si>
  <si>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</si>
  <si>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</si>
  <si>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</si>
  <si>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</si>
  <si>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</si>
  <si>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</si>
  <si>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</si>
  <si>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</si>
  <si>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</si>
  <si>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</si>
  <si>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</si>
  <si>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</si>
  <si>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</si>
  <si>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</si>
  <si>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</si>
  <si>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</si>
  <si>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</si>
  <si>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</si>
  <si>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</si>
  <si>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</si>
  <si>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</si>
  <si>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</si>
  <si>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</si>
  <si>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</si>
  <si>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</si>
  <si>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</si>
  <si>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</si>
  <si>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</si>
  <si>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</si>
  <si>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</si>
  <si>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</si>
  <si>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</si>
  <si>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</si>
  <si>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</si>
  <si>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</si>
  <si>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</si>
  <si>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</si>
  <si>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</si>
  <si>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</si>
  <si>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</si>
  <si>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</si>
  <si>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</si>
  <si>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</si>
  <si>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</si>
  <si>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</si>
  <si>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</si>
  <si>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</si>
  <si>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</si>
  <si>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</si>
  <si>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</si>
  <si>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</si>
  <si>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</si>
  <si>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</si>
  <si>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</si>
  <si>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</si>
  <si>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</si>
  <si>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</si>
  <si>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</si>
  <si>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</si>
  <si>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</si>
  <si>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</si>
  <si>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</si>
  <si>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</si>
  <si>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</si>
  <si>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</si>
  <si>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</si>
  <si>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</si>
  <si>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</si>
  <si>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</si>
  <si>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</si>
  <si>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</si>
  <si>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</si>
  <si>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</si>
  <si>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</si>
  <si>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</si>
  <si>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</si>
  <si>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</si>
  <si>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</si>
  <si>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</si>
  <si>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</si>
  <si>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</si>
  <si>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</si>
  <si>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</si>
  <si>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</si>
  <si>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</si>
  <si>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</si>
  <si>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</si>
  <si>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</si>
  <si>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</si>
  <si>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</si>
  <si>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</si>
  <si>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</si>
  <si>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</si>
  <si>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</si>
  <si>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</si>
  <si>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</si>
  <si>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</si>
  <si>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</si>
  <si>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</si>
  <si>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</si>
  <si>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</si>
  <si>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</si>
  <si>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</si>
  <si>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</si>
  <si>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</si>
  <si>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</si>
  <si>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</si>
  <si>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</si>
  <si>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</si>
  <si>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</si>
  <si>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</si>
  <si>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</si>
  <si>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</si>
  <si>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</si>
  <si>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</si>
  <si>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</si>
  <si>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</si>
  <si>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</si>
  <si>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</si>
  <si>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</si>
  <si>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</si>
  <si>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</si>
  <si>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</si>
  <si>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</si>
  <si>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</si>
  <si>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</si>
  <si>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</si>
  <si>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</si>
  <si>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</si>
  <si>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</si>
  <si>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</si>
  <si>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</si>
  <si>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</si>
  <si>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</si>
  <si>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</si>
  <si>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</si>
  <si>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</si>
  <si>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</si>
  <si>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</si>
  <si>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</si>
  <si>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</si>
  <si>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</si>
  <si>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</si>
  <si>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</si>
  <si>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</si>
  <si>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</si>
  <si>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</si>
  <si>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</si>
  <si>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</si>
  <si>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</si>
  <si>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</si>
  <si>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</si>
  <si>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</si>
  <si>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</si>
  <si>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</si>
  <si>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</si>
  <si>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</si>
  <si>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</si>
  <si>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</si>
  <si>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</si>
  <si>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</si>
  <si>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</si>
  <si>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</si>
  <si>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</si>
  <si>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</si>
  <si>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</si>
  <si>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</si>
  <si>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</si>
  <si>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</si>
  <si>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</si>
  <si>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</si>
  <si>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</si>
  <si>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</si>
  <si>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</si>
  <si>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</si>
  <si>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</si>
  <si>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</si>
  <si>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</si>
  <si>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</si>
  <si>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</si>
  <si>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</si>
  <si>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</si>
  <si>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</si>
  <si>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</si>
  <si>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</si>
  <si>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</si>
  <si>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</si>
  <si>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</si>
  <si>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</si>
  <si>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</si>
  <si>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</si>
  <si>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</si>
  <si>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</si>
  <si>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</si>
  <si>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</si>
  <si>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</si>
  <si>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</si>
  <si>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</si>
  <si>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</si>
  <si>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</si>
  <si>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</si>
  <si>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</si>
  <si>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</si>
  <si>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</si>
  <si>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</si>
  <si>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</si>
  <si>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</si>
  <si>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</si>
  <si>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</si>
  <si>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</si>
  <si>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</si>
  <si>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</si>
  <si>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</si>
  <si>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</si>
  <si>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</si>
  <si>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</si>
  <si>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</si>
  <si>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</si>
  <si>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</si>
  <si>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</si>
  <si>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</si>
  <si>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</si>
  <si>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</si>
  <si>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</si>
  <si>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</si>
  <si>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</si>
  <si>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</si>
  <si>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</si>
  <si>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</si>
  <si>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</si>
  <si>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</si>
  <si>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</si>
  <si>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</si>
  <si>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</si>
  <si>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</si>
  <si>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</si>
  <si>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</si>
  <si>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</si>
  <si>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</si>
  <si>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</si>
  <si>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</si>
  <si>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</si>
  <si>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</si>
  <si>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</si>
  <si>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</si>
  <si>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</si>
  <si>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</si>
  <si>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</si>
  <si>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</si>
  <si>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</si>
  <si>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</si>
  <si>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</si>
  <si>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</si>
  <si>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</si>
  <si>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</si>
  <si>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</si>
  <si>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</si>
  <si>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</si>
  <si>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</si>
  <si>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</si>
  <si>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</si>
  <si>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</si>
  <si>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</si>
  <si>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</si>
  <si>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</si>
  <si>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</si>
  <si>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</si>
  <si>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</si>
  <si>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</si>
  <si>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</si>
  <si>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</si>
  <si>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</si>
  <si>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</si>
  <si>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</si>
  <si>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</si>
  <si>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</si>
  <si>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</si>
  <si>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</si>
  <si>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</si>
  <si>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</si>
  <si>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</si>
  <si>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</si>
  <si>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</si>
  <si>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</si>
  <si>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</si>
  <si>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</si>
  <si>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</si>
  <si>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</si>
  <si>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</si>
  <si>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</si>
  <si>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</si>
  <si>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</si>
  <si>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</si>
  <si>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</si>
  <si>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</si>
  <si>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</si>
  <si>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</si>
  <si>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</si>
  <si>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</si>
  <si>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</si>
  <si>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</si>
  <si>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</si>
  <si>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</si>
  <si>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</si>
  <si>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</si>
  <si>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</si>
  <si>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</si>
  <si>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</si>
  <si>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</si>
  <si>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</si>
  <si>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</si>
  <si>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</si>
  <si>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</si>
  <si>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</si>
  <si>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</si>
  <si>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</si>
  <si>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</si>
  <si>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</si>
  <si>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</si>
  <si>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</si>
  <si>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</si>
  <si>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</si>
  <si>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</si>
  <si>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</si>
  <si>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</si>
  <si>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</si>
  <si>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</si>
  <si>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</si>
  <si>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</si>
  <si>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</si>
  <si>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</si>
  <si>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</si>
  <si>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</si>
  <si>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</si>
  <si>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</si>
  <si>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</si>
  <si>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</si>
  <si>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</si>
  <si>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</si>
  <si>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</si>
  <si>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</si>
  <si>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</si>
  <si>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</si>
  <si>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</si>
  <si>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</si>
  <si>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</si>
  <si>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</si>
  <si>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</si>
  <si>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</si>
  <si>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</si>
  <si>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</si>
  <si>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</si>
  <si>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</si>
  <si>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</si>
  <si>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</si>
  <si>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</si>
  <si>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</si>
  <si>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</si>
  <si>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</si>
  <si>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</si>
  <si>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</si>
  <si>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</si>
  <si>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</si>
  <si>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</si>
  <si>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</si>
  <si>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</si>
  <si>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</si>
  <si>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</si>
  <si>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</si>
  <si>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</si>
  <si>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</si>
  <si>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</si>
  <si>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</si>
  <si>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</si>
  <si>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</si>
  <si>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</si>
  <si>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</si>
  <si>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</si>
  <si>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</si>
  <si>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</si>
  <si>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</si>
  <si>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</si>
  <si>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</si>
  <si>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</si>
  <si>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</si>
  <si>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</si>
  <si>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</si>
  <si>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</si>
  <si>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</si>
  <si>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</si>
  <si>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</si>
  <si>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</si>
  <si>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</si>
  <si>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</si>
  <si>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</si>
  <si>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</si>
  <si>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</si>
  <si>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</si>
  <si>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</si>
  <si>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</si>
  <si>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</si>
  <si>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</si>
  <si>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</si>
  <si>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</si>
  <si>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</si>
  <si>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</si>
  <si>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</si>
  <si>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</si>
  <si>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</si>
  <si>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</si>
  <si>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</si>
  <si>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</si>
  <si>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</si>
  <si>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</si>
  <si>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</si>
  <si>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</si>
  <si>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</si>
  <si>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</si>
  <si>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</si>
  <si>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</si>
  <si>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</si>
  <si>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</si>
  <si>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</si>
  <si>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</si>
  <si>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</si>
  <si>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</si>
  <si>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</si>
  <si>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</si>
  <si>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</si>
  <si>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</si>
  <si>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</si>
  <si>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</si>
  <si>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</si>
  <si>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</si>
  <si>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</si>
  <si>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</si>
  <si>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</si>
  <si>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</si>
  <si>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</si>
  <si>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</si>
  <si>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</si>
  <si>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</si>
  <si>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</si>
  <si>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</si>
  <si>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</si>
  <si>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</si>
  <si>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</si>
  <si>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</si>
  <si>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</si>
  <si>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</si>
  <si>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</si>
  <si>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</si>
  <si>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</si>
  <si>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</si>
  <si>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</si>
  <si>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</si>
  <si>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</si>
  <si>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</si>
  <si>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</si>
  <si>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</si>
  <si>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</si>
  <si>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</si>
  <si>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</si>
  <si>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</si>
  <si>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</si>
  <si>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</si>
  <si>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</si>
  <si>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</si>
  <si>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</si>
  <si>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</si>
  <si>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</si>
  <si>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</si>
  <si>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</si>
  <si>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</si>
  <si>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</si>
  <si>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</si>
  <si>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</si>
  <si>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</si>
  <si>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</si>
  <si>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</si>
  <si>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</si>
  <si>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</si>
  <si>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</si>
  <si>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</si>
  <si>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</si>
  <si>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</si>
  <si>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</si>
  <si>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</si>
  <si>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</si>
  <si>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</si>
  <si>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</si>
  <si>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</si>
  <si>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</si>
  <si>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</si>
  <si>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</si>
  <si>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</si>
  <si>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</si>
  <si>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</si>
  <si>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</si>
  <si>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</si>
  <si>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</si>
  <si>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</si>
  <si>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</si>
  <si>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</si>
  <si>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</si>
  <si>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</si>
  <si>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</si>
  <si>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</si>
  <si>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</si>
  <si>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</si>
  <si>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</si>
  <si>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</si>
  <si>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</si>
  <si>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</si>
  <si>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</si>
  <si>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</si>
  <si>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</si>
  <si>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</si>
  <si>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</si>
  <si>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</si>
  <si>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</si>
  <si>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</si>
  <si>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</si>
  <si>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</si>
  <si>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</si>
  <si>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</si>
  <si>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</si>
  <si>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</si>
  <si>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</si>
  <si>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</si>
  <si>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</si>
  <si>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</si>
  <si>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</si>
  <si>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</si>
  <si>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</si>
  <si>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</si>
  <si>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</si>
  <si>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</si>
  <si>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</si>
  <si>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</si>
  <si>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</si>
  <si>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</si>
  <si>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</si>
  <si>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</si>
  <si>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</si>
  <si>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</si>
  <si>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</si>
  <si>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</si>
  <si>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</si>
  <si>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</si>
  <si>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</si>
  <si>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</si>
  <si>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</si>
  <si>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</si>
  <si>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</si>
  <si>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</si>
  <si>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</si>
  <si>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</si>
  <si>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</si>
  <si>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</si>
  <si>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</si>
  <si>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</si>
  <si>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</si>
  <si>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</si>
  <si>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</si>
  <si>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</si>
  <si>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</si>
  <si>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</si>
  <si>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</si>
  <si>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</si>
  <si>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</si>
  <si>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</si>
  <si>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</si>
  <si>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</si>
  <si>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</si>
  <si>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</si>
  <si>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</si>
  <si>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</si>
  <si>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</si>
  <si>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</si>
  <si>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</si>
  <si>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</si>
  <si>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</si>
  <si>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</si>
  <si>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</si>
  <si>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</si>
  <si>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</si>
  <si>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</si>
  <si>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</si>
  <si>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</si>
  <si>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</si>
  <si>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</si>
  <si>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</si>
  <si>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</si>
  <si>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</si>
  <si>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</si>
  <si>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</si>
  <si>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</si>
  <si>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</si>
  <si>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</si>
  <si>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</si>
  <si>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</si>
  <si>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</si>
  <si>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</si>
  <si>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</si>
  <si>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</si>
  <si>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</si>
  <si>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</si>
  <si>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</si>
  <si>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</si>
  <si>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</si>
  <si>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</si>
  <si>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</si>
  <si>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</si>
  <si>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</si>
  <si>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</si>
  <si>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</si>
  <si>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</si>
  <si>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</si>
  <si>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</si>
  <si>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</si>
  <si>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</si>
  <si>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</si>
  <si>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</si>
  <si>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</si>
  <si>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</si>
  <si>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</si>
  <si>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</si>
  <si>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</si>
  <si>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</si>
  <si>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</si>
  <si>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</si>
  <si>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</si>
  <si>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</si>
  <si>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</si>
  <si>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</si>
  <si>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</si>
  <si>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</si>
  <si>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</si>
  <si>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</si>
  <si>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</si>
  <si>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</si>
  <si>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</si>
  <si>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</si>
  <si>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</si>
  <si>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</si>
  <si>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</si>
  <si>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</si>
  <si>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</si>
  <si>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</si>
  <si>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</si>
  <si>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</si>
  <si>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</si>
  <si>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</si>
  <si>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</si>
  <si>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</si>
  <si>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</si>
  <si>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</si>
  <si>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</si>
  <si>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</si>
  <si>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</si>
  <si>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</si>
  <si>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</si>
  <si>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</si>
  <si>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</si>
  <si>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</si>
  <si>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</si>
  <si>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</si>
  <si>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</si>
  <si>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</si>
  <si>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</si>
  <si>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</si>
  <si>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</si>
  <si>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</si>
  <si>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</si>
  <si>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</si>
  <si>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</si>
  <si>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</si>
  <si>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</si>
  <si>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</si>
  <si>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</si>
  <si>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</si>
  <si>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</si>
  <si>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</si>
  <si>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</si>
  <si>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</si>
  <si>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</si>
  <si>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</si>
  <si>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</si>
  <si>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</si>
  <si>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</si>
  <si>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</si>
  <si>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</si>
  <si>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</si>
  <si>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</si>
  <si>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</si>
  <si>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</si>
  <si>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</si>
  <si>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</si>
  <si>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</si>
  <si>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</si>
  <si>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</si>
  <si>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</si>
  <si>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</si>
  <si>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</si>
  <si>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</si>
  <si>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</si>
  <si>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</si>
  <si>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</si>
  <si>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</si>
  <si>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</si>
  <si>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</si>
  <si>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</si>
  <si>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</si>
  <si>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</si>
  <si>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</si>
  <si>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</si>
  <si>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</si>
  <si>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</si>
  <si>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</si>
  <si>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</si>
  <si>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</si>
  <si>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</si>
  <si>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</si>
  <si>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</si>
  <si>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</si>
  <si>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</si>
  <si>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</si>
  <si>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</si>
  <si>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</si>
  <si>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</si>
  <si>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</si>
  <si>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</si>
  <si>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</si>
  <si>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</si>
  <si>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</si>
  <si>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</si>
  <si>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</si>
  <si>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</si>
  <si>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</si>
  <si>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</si>
  <si>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</si>
  <si>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</si>
  <si>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</si>
  <si>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</si>
  <si>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</si>
  <si>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</si>
  <si>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</si>
  <si>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</si>
  <si>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</si>
  <si>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</si>
  <si>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</si>
  <si>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</si>
  <si>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</si>
  <si>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</si>
  <si>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</si>
  <si>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</si>
  <si>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</si>
  <si>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</si>
  <si>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</si>
  <si>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</si>
  <si>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</si>
  <si>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</si>
  <si>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</si>
  <si>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</si>
  <si>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</si>
  <si>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</si>
  <si>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</si>
  <si>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</si>
  <si>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</si>
  <si>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</si>
  <si>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</si>
  <si>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</si>
  <si>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</si>
  <si>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</si>
  <si>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</si>
  <si>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</si>
  <si>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</si>
  <si>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</si>
  <si>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</si>
  <si>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</si>
  <si>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</si>
  <si>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</si>
  <si>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</si>
  <si>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</si>
  <si>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</si>
  <si>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</si>
  <si>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</si>
  <si>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</si>
  <si>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</si>
  <si>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</si>
  <si>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</si>
  <si>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</si>
  <si>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</si>
  <si>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</si>
  <si>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</si>
  <si>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</si>
  <si>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</si>
  <si>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</si>
  <si>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</si>
  <si>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</si>
  <si>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</si>
  <si>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</si>
  <si>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</si>
  <si>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</si>
  <si>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</si>
  <si>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</si>
  <si>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</si>
  <si>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</si>
  <si>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</si>
  <si>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</si>
  <si>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</si>
  <si>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</si>
  <si>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</si>
  <si>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</si>
  <si>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</si>
  <si>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</si>
  <si>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</si>
  <si>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</si>
  <si>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</si>
  <si>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</si>
  <si>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</si>
  <si>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</si>
  <si>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</si>
  <si>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</si>
  <si>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</si>
  <si>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</si>
  <si>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</si>
  <si>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</si>
  <si>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</si>
  <si>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</si>
  <si>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</si>
  <si>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</si>
  <si>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</si>
  <si>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</si>
  <si>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</si>
  <si>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</si>
  <si>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</si>
  <si>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</si>
  <si>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</si>
  <si>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</si>
  <si>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</si>
  <si>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</si>
  <si>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</si>
  <si>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</si>
  <si>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</si>
  <si>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</si>
  <si>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</si>
  <si>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</si>
  <si>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</si>
  <si>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</si>
  <si>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</si>
  <si>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</si>
  <si>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</si>
  <si>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</si>
  <si>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</si>
  <si>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</si>
  <si>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</si>
  <si>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</si>
  <si>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</si>
  <si>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</si>
  <si>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</si>
  <si>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</si>
  <si>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</si>
  <si>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</si>
  <si>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</si>
  <si>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</si>
  <si>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</si>
  <si>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</si>
  <si>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</si>
  <si>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</si>
  <si>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</si>
  <si>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</si>
  <si>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</si>
  <si>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</si>
  <si>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</si>
  <si>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</si>
  <si>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</si>
  <si>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</si>
  <si>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</si>
  <si>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</si>
  <si>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</si>
  <si>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</si>
  <si>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</si>
  <si>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</si>
  <si>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</si>
  <si>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</si>
  <si>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</si>
  <si>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</si>
  <si>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</si>
  <si>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</si>
  <si>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</si>
  <si>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</si>
  <si>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</si>
  <si>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</si>
  <si>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</si>
  <si>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</si>
  <si>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</si>
  <si>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</si>
  <si>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</si>
  <si>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</si>
  <si>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</si>
  <si>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</si>
  <si>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</si>
  <si>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</si>
  <si>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</si>
  <si>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</si>
  <si>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</si>
  <si>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</si>
  <si>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</si>
  <si>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</si>
  <si>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</si>
  <si>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</si>
  <si>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</si>
  <si>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</si>
  <si>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</si>
  <si>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</si>
  <si>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</si>
  <si>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</si>
  <si>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</si>
  <si>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</si>
  <si>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</si>
  <si>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</si>
  <si>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</si>
  <si>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</si>
  <si>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</si>
  <si>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</si>
  <si>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</si>
  <si>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</si>
  <si>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</si>
  <si>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</si>
  <si>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</si>
  <si>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</si>
  <si>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</si>
  <si>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</si>
  <si>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</si>
  <si>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</si>
  <si>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</si>
  <si>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</si>
  <si>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</si>
  <si>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</si>
  <si>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</si>
  <si>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</si>
  <si>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</si>
  <si>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</si>
  <si>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</si>
  <si>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</si>
  <si>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</si>
  <si>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</si>
  <si>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</si>
  <si>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</si>
  <si>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</si>
  <si>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</si>
  <si>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</si>
  <si>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</si>
  <si>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</si>
  <si>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</si>
  <si>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</si>
  <si>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</si>
  <si>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</si>
  <si>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</si>
  <si>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</si>
  <si>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</si>
  <si>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</si>
  <si>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</si>
  <si>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</si>
  <si>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</si>
  <si>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</si>
  <si>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</si>
  <si>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</si>
  <si>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</si>
  <si>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</si>
  <si>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</si>
  <si>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</si>
  <si>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</si>
  <si>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</si>
  <si>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</si>
  <si>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</si>
  <si>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</si>
  <si>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</si>
  <si>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</si>
  <si>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</si>
  <si>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</si>
  <si>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</si>
  <si>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</si>
  <si>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</si>
  <si>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</si>
  <si>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</si>
  <si>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</si>
  <si>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</si>
  <si>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</si>
  <si>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</si>
  <si>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</si>
  <si>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</si>
  <si>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</si>
  <si>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</si>
  <si>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</si>
  <si>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</si>
  <si>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</si>
  <si>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</si>
  <si>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</si>
  <si>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</si>
  <si>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</si>
  <si>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</si>
  <si>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</si>
  <si>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</si>
  <si>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</si>
  <si>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</si>
  <si>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</si>
  <si>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</si>
  <si>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</si>
  <si>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</si>
  <si>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</si>
  <si>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</si>
  <si>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</si>
  <si>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</si>
  <si>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</si>
  <si>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</si>
  <si>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</si>
  <si>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</si>
  <si>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</si>
  <si>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</si>
  <si>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</si>
  <si>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</si>
  <si>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</si>
  <si>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</si>
  <si>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</si>
  <si>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</si>
  <si>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</si>
  <si>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</si>
  <si>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</si>
  <si>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</si>
  <si>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</si>
  <si>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</si>
  <si>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</si>
  <si>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</si>
  <si>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</si>
  <si>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</si>
  <si>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</si>
  <si>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</si>
  <si>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</si>
  <si>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</si>
  <si>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</si>
  <si>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</si>
  <si>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</si>
  <si>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</si>
  <si>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</si>
  <si>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</si>
  <si>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</si>
  <si>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</si>
  <si>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</si>
  <si>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</si>
  <si>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</si>
  <si>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</si>
  <si>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</si>
  <si>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</si>
  <si>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</si>
  <si>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</si>
  <si>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</si>
  <si>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</si>
  <si>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</si>
  <si>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</si>
  <si>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</si>
  <si>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</si>
  <si>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</si>
  <si>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</si>
  <si>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</si>
  <si>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</si>
  <si>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</si>
  <si>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</si>
  <si>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</si>
  <si>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</si>
  <si>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</si>
  <si>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</si>
  <si>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</si>
  <si>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</si>
  <si>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</si>
  <si>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</si>
  <si>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</si>
  <si>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</si>
  <si>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</si>
  <si>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</si>
  <si>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</si>
  <si>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</si>
  <si>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</si>
  <si>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</si>
  <si>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</si>
  <si>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</si>
  <si>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</si>
  <si>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</si>
  <si>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</si>
  <si>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</si>
  <si>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</si>
  <si>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</si>
  <si>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</si>
  <si>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</si>
  <si>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</si>
  <si>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</si>
  <si>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</si>
  <si>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</si>
  <si>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</si>
  <si>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</si>
  <si>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</si>
  <si>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</si>
  <si>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</si>
  <si>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</si>
  <si>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</si>
  <si>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</si>
  <si>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</si>
  <si>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</si>
  <si>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</si>
  <si>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</si>
  <si>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</si>
  <si>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</si>
  <si>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</si>
  <si>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</si>
  <si>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</si>
  <si>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</si>
  <si>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</si>
  <si>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</si>
  <si>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</si>
  <si>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</si>
  <si>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</si>
  <si>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</si>
  <si>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</si>
  <si>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</si>
  <si>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</si>
  <si>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</si>
  <si>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</si>
  <si>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</si>
  <si>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</si>
  <si>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</si>
  <si>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</si>
  <si>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</si>
  <si>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</si>
  <si>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</si>
  <si>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</si>
  <si>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</si>
  <si>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</si>
  <si>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</si>
  <si>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</si>
  <si>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</si>
  <si>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</si>
  <si>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</si>
  <si>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</si>
  <si>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</si>
  <si>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</si>
  <si>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</si>
  <si>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</si>
  <si>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</si>
  <si>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</si>
  <si>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</si>
  <si>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</si>
  <si>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</si>
  <si>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</si>
  <si>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</si>
  <si>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</si>
  <si>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</si>
  <si>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</si>
  <si>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</si>
  <si>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</si>
  <si>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</si>
  <si>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</si>
  <si>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</si>
  <si>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</si>
  <si>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</si>
  <si>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</si>
  <si>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</si>
  <si>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</si>
  <si>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</si>
  <si>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</si>
  <si>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</si>
  <si>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</si>
  <si>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</si>
  <si>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</si>
  <si>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</si>
  <si>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</si>
  <si>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</si>
  <si>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</si>
  <si>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</si>
  <si>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</si>
  <si>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</si>
  <si>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</si>
  <si>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</si>
  <si>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</si>
  <si>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</si>
  <si>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</si>
  <si>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</si>
  <si>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</si>
  <si>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</si>
  <si>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</si>
  <si>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</si>
  <si>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</si>
  <si>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</si>
  <si>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</si>
  <si>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</si>
  <si>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</si>
  <si>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</si>
  <si>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</si>
  <si>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</si>
  <si>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</si>
  <si>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</si>
  <si>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</si>
  <si>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</si>
  <si>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</si>
  <si>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</si>
  <si>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</si>
  <si>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</si>
  <si>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</si>
  <si>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</si>
  <si>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</si>
  <si>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</si>
  <si>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</si>
  <si>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</si>
  <si>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</si>
  <si>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</si>
  <si>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</si>
  <si>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</si>
  <si>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</si>
  <si>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</si>
  <si>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</si>
  <si>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</si>
  <si>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</si>
  <si>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</si>
  <si>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</si>
  <si>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</si>
  <si>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</si>
  <si>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</si>
  <si>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</si>
  <si>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</si>
  <si>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</si>
  <si>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</si>
  <si>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</si>
  <si>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</si>
  <si>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</si>
  <si>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</si>
  <si>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</si>
  <si>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</si>
  <si>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</si>
  <si>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</si>
  <si>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</si>
  <si>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</si>
  <si>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</si>
  <si>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</si>
  <si>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</si>
  <si>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</si>
  <si>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</si>
  <si>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</si>
  <si>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</si>
  <si>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</si>
  <si>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</si>
  <si>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</si>
  <si>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</si>
  <si>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</si>
  <si>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</si>
  <si>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</si>
  <si>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</si>
  <si>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</si>
  <si>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</si>
  <si>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</si>
  <si>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</si>
  <si>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</si>
  <si>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</si>
  <si>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</si>
  <si>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</si>
  <si>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</si>
  <si>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</si>
  <si>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</si>
  <si>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</si>
  <si>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</si>
  <si>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</si>
  <si>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</si>
  <si>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</si>
  <si>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</si>
  <si>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</si>
  <si>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</si>
  <si>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</si>
  <si>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</si>
  <si>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</si>
  <si>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</si>
  <si>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</si>
  <si>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</si>
  <si>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</si>
  <si>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</si>
  <si>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</si>
  <si>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</si>
  <si>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</si>
  <si>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</si>
  <si>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</si>
  <si>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</si>
  <si>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</si>
  <si>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</si>
  <si>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</si>
  <si>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</si>
  <si>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</si>
  <si>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</si>
  <si>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</si>
  <si>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</si>
  <si>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</si>
  <si>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</si>
  <si>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</si>
  <si>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</si>
  <si>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</si>
  <si>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</si>
  <si>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</si>
  <si>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</si>
  <si>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</si>
  <si>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</si>
  <si>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</si>
  <si>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</si>
  <si>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</si>
  <si>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</si>
  <si>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</si>
  <si>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</si>
  <si>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</si>
  <si>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</si>
  <si>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</si>
  <si>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</si>
  <si>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</si>
  <si>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</si>
  <si>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</si>
  <si>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</si>
  <si>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</si>
  <si>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</si>
  <si>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</si>
  <si>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</si>
  <si>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</si>
  <si>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</si>
  <si>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</si>
  <si>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</si>
  <si>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</si>
  <si>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</si>
  <si>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</si>
  <si>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</si>
  <si>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</si>
  <si>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</si>
  <si>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</si>
  <si>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</si>
  <si>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</si>
  <si>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</si>
  <si>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</si>
  <si>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</si>
  <si>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</si>
  <si>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</si>
  <si>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</si>
  <si>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</si>
  <si>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</si>
  <si>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</si>
  <si>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</si>
  <si>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</si>
  <si>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</si>
  <si>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</si>
  <si>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</si>
  <si>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</si>
  <si>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</si>
  <si>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</si>
  <si>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</si>
  <si>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</si>
  <si>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</si>
  <si>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</si>
  <si>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</si>
  <si>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</si>
  <si>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</si>
  <si>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</si>
  <si>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</si>
  <si>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</si>
  <si>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</si>
  <si>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</si>
  <si>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</si>
  <si>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</si>
  <si>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</si>
  <si>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</si>
  <si>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</si>
  <si>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</si>
  <si>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</si>
  <si>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</si>
  <si>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</si>
  <si>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</si>
  <si>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</si>
  <si>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</si>
  <si>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</si>
  <si>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</si>
  <si>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</si>
  <si>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</si>
  <si>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</si>
  <si>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</si>
  <si>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</si>
  <si>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</si>
  <si>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</si>
  <si>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</si>
  <si>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</si>
  <si>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</si>
  <si>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</si>
  <si>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</si>
  <si>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</si>
  <si>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</si>
  <si>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</si>
  <si>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</si>
  <si>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</si>
  <si>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</si>
  <si>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</si>
  <si>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</si>
  <si>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</si>
  <si>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</si>
  <si>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</si>
  <si>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</si>
  <si>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</si>
  <si>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</si>
  <si>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</si>
  <si>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</si>
  <si>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</si>
  <si>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</si>
  <si>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</si>
  <si>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</si>
  <si>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</si>
  <si>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</si>
  <si>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</si>
  <si>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</si>
  <si>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</si>
  <si>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</si>
  <si>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</si>
  <si>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</si>
  <si>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</si>
  <si>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</si>
  <si>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</si>
  <si>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</si>
  <si>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</si>
  <si>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</si>
  <si>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</si>
  <si>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</si>
  <si>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</si>
  <si>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</si>
  <si>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</si>
  <si>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</si>
  <si>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</si>
  <si>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</si>
  <si>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</si>
  <si>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</si>
  <si>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</si>
  <si>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</si>
  <si>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</si>
  <si>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</si>
  <si>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</si>
  <si>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</si>
  <si>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</si>
  <si>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</si>
  <si>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</si>
  <si>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</si>
  <si>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</si>
  <si>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</si>
  <si>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</si>
  <si>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</si>
  <si>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</si>
  <si>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</si>
  <si>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</si>
  <si>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</si>
  <si>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</si>
  <si>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</si>
  <si>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</si>
  <si>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</si>
  <si>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</si>
  <si>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</si>
  <si>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</si>
  <si>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</si>
  <si>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</si>
  <si>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</si>
  <si>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</si>
  <si>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</si>
  <si>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</si>
  <si>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</si>
  <si>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</si>
  <si>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</si>
  <si>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</si>
  <si>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</si>
  <si>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</si>
  <si>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</si>
  <si>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</si>
  <si>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</si>
  <si>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</si>
  <si>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</si>
  <si>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</si>
  <si>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</si>
  <si>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</si>
  <si>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</si>
  <si>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</si>
  <si>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</si>
  <si>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</si>
  <si>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</si>
  <si>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</si>
  <si>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</si>
  <si>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</si>
  <si>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</si>
  <si>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</si>
  <si>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</si>
  <si>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</si>
  <si>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</si>
  <si>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</si>
  <si>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</si>
  <si>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</si>
  <si>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</si>
  <si>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</si>
  <si>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</si>
  <si>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</si>
  <si>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</si>
  <si>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</si>
  <si>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</si>
  <si>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</si>
  <si>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</si>
  <si>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</si>
  <si>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</si>
  <si>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</si>
  <si>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</si>
  <si>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</si>
  <si>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</si>
  <si>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</si>
  <si>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</si>
  <si>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</si>
  <si>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</si>
  <si>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</si>
  <si>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</si>
  <si>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</si>
  <si>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</si>
  <si>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</si>
  <si>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</si>
  <si>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</si>
  <si>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</si>
  <si>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</si>
  <si>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</si>
  <si>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</si>
  <si>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</si>
  <si>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</si>
  <si>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</si>
  <si>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</si>
  <si>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</si>
  <si>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</si>
  <si>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</si>
  <si>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</si>
  <si>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</si>
  <si>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</si>
  <si>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</si>
  <si>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</si>
  <si>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</si>
  <si>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</si>
  <si>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</si>
  <si>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</si>
  <si>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</si>
  <si>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</si>
  <si>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</si>
  <si>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</si>
  <si>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</si>
  <si>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</si>
  <si>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</si>
  <si>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</si>
  <si>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</si>
  <si>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</si>
  <si>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</si>
  <si>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</si>
  <si>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</si>
  <si>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</si>
  <si>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</si>
  <si>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</si>
  <si>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</si>
  <si>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</si>
  <si>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</si>
  <si>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</si>
  <si>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</si>
  <si>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</si>
  <si>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</si>
  <si>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</si>
  <si>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</si>
  <si>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</si>
  <si>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</si>
  <si>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</si>
  <si>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</si>
  <si>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</si>
  <si>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</si>
  <si>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</si>
  <si>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</si>
  <si>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</si>
  <si>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</si>
  <si>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</si>
  <si>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</si>
  <si>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</si>
  <si>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</si>
  <si>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</si>
  <si>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</si>
  <si>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</si>
  <si>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</si>
  <si>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</si>
  <si>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</si>
  <si>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</si>
  <si>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</si>
  <si>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</si>
  <si>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</si>
  <si>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</si>
  <si>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</si>
  <si>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</si>
  <si>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</si>
  <si>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</si>
  <si>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</si>
  <si>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</si>
  <si>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</si>
  <si>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</si>
  <si>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</si>
  <si>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</si>
  <si>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</si>
  <si>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</si>
  <si>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</si>
  <si>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</si>
  <si>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</si>
  <si>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</si>
  <si>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</si>
  <si>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</si>
  <si>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</si>
  <si>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</si>
  <si>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</si>
  <si>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</si>
  <si>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</si>
  <si>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</si>
  <si>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</si>
  <si>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</si>
  <si>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</si>
  <si>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</si>
  <si>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</si>
  <si>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</si>
  <si>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</si>
  <si>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</si>
  <si>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</si>
  <si>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</si>
  <si>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</si>
  <si>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</si>
  <si>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</si>
  <si>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</si>
  <si>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</si>
  <si>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</si>
  <si>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</si>
  <si>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</si>
  <si>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</si>
  <si>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</si>
  <si>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</si>
  <si>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</si>
  <si>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</si>
  <si>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</si>
  <si>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</si>
  <si>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</si>
  <si>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</si>
  <si>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</si>
  <si>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</si>
  <si>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</si>
  <si>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</si>
  <si>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</si>
  <si>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</si>
  <si>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</si>
  <si>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</si>
  <si>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</si>
  <si>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</si>
  <si>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</si>
  <si>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</si>
  <si>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</si>
  <si>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</si>
  <si>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</si>
  <si>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</si>
  <si>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</si>
  <si>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</si>
  <si>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</si>
  <si>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</si>
  <si>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</si>
  <si>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</si>
  <si>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</si>
  <si>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</si>
  <si>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</si>
  <si>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</si>
  <si>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</si>
  <si>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</si>
  <si>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</si>
  <si>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</si>
  <si>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</si>
  <si>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</si>
  <si>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</si>
  <si>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</si>
  <si>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</si>
  <si>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</si>
  <si>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</si>
  <si>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</si>
  <si>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</si>
  <si>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</si>
  <si>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</si>
  <si>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</si>
  <si>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</si>
  <si>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</si>
  <si>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</si>
  <si>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</si>
  <si>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</si>
  <si>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</si>
  <si>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</si>
  <si>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</si>
  <si>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</si>
  <si>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</si>
  <si>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</si>
  <si>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</si>
  <si>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</si>
  <si>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</si>
  <si>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</si>
  <si>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</si>
  <si>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</si>
  <si>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</si>
  <si>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</si>
  <si>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</si>
  <si>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</si>
  <si>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</si>
  <si>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</si>
  <si>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</si>
  <si>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</si>
  <si>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</si>
  <si>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</si>
  <si>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</si>
  <si>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</si>
  <si>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</si>
  <si>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</si>
  <si>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</si>
  <si>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</si>
  <si>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</si>
  <si>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</si>
  <si>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</si>
  <si>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</si>
  <si>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</si>
  <si>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</si>
  <si>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</si>
  <si>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</si>
  <si>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</si>
  <si>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</si>
  <si>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</si>
  <si>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</si>
  <si>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</si>
  <si>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</si>
  <si>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</si>
  <si>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</si>
  <si>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</si>
  <si>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</si>
  <si>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</si>
  <si>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</si>
  <si>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</si>
  <si>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</si>
  <si>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</si>
  <si>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</si>
  <si>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</si>
  <si>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</si>
  <si>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</si>
  <si>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</si>
  <si>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</si>
  <si>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</si>
  <si>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</si>
  <si>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</si>
  <si>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</si>
  <si>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</si>
  <si>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</si>
  <si>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</si>
  <si>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</si>
  <si>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</si>
  <si>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</si>
  <si>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</si>
  <si>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</si>
  <si>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</si>
  <si>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</si>
  <si>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</si>
  <si>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</si>
  <si>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</si>
  <si>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</si>
  <si>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</si>
  <si>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</si>
  <si>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</si>
  <si>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</si>
  <si>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</si>
  <si>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</si>
  <si>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</si>
  <si>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</si>
  <si>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</si>
  <si>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</si>
  <si>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</si>
  <si>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</si>
  <si>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</si>
  <si>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</si>
  <si>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</si>
  <si>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</si>
  <si>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</si>
  <si>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</si>
  <si>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</si>
  <si>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</si>
  <si>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</si>
  <si>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</si>
  <si>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</si>
  <si>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</si>
  <si>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</si>
  <si>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</si>
  <si>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</si>
  <si>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</si>
  <si>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</si>
  <si>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</si>
  <si>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</si>
  <si>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</si>
  <si>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</si>
  <si>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</si>
  <si>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</si>
  <si>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</si>
  <si>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</si>
  <si>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</si>
  <si>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</si>
  <si>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</si>
  <si>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</si>
  <si>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</si>
  <si>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</si>
  <si>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</si>
  <si>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</si>
  <si>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</si>
  <si>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</si>
  <si>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</si>
  <si>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</si>
  <si>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</si>
  <si>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</si>
  <si>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</si>
  <si>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</si>
  <si>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</si>
  <si>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</si>
  <si>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</si>
  <si>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</si>
  <si>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</si>
  <si>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</si>
  <si>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</si>
  <si>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</si>
  <si>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</si>
  <si>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</si>
  <si>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</si>
  <si>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</si>
  <si>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</si>
  <si>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</si>
  <si>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</si>
  <si>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</si>
  <si>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</si>
  <si>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</si>
  <si>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</si>
  <si>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</si>
  <si>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</si>
  <si>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</si>
  <si>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</si>
  <si>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</si>
  <si>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</si>
  <si>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</si>
  <si>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</si>
  <si>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</si>
  <si>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</si>
  <si>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</si>
  <si>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</si>
  <si>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</si>
  <si>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</si>
  <si>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</si>
  <si>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</si>
  <si>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</si>
  <si>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</si>
  <si>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</si>
  <si>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</si>
  <si>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</si>
  <si>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</si>
  <si>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</si>
  <si>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</si>
  <si>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</si>
  <si>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</si>
  <si>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</si>
  <si>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</si>
  <si>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</si>
  <si>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</si>
  <si>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</si>
  <si>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</si>
  <si>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</si>
  <si>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</si>
  <si>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</si>
  <si>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</si>
  <si>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</si>
  <si>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</si>
  <si>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</si>
  <si>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</si>
  <si>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</si>
  <si>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</si>
  <si>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</si>
  <si>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</si>
  <si>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</si>
  <si>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</si>
  <si>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</si>
  <si>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</si>
  <si>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</si>
  <si>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</si>
  <si>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</si>
  <si>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</si>
  <si>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</si>
  <si>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</si>
  <si>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</si>
  <si>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</si>
  <si>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</si>
  <si>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</si>
  <si>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</si>
  <si>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</si>
  <si>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</si>
  <si>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</si>
  <si>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</si>
  <si>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</si>
  <si>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</si>
  <si>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</si>
  <si>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</si>
  <si>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</si>
  <si>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</si>
  <si>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</si>
  <si>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</si>
  <si>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</si>
  <si>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</si>
  <si>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</si>
  <si>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</si>
  <si>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</si>
  <si>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</si>
  <si>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</si>
  <si>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</si>
  <si>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</si>
  <si>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</si>
  <si>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</si>
  <si>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</si>
  <si>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</si>
  <si>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</si>
  <si>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</si>
  <si>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</si>
  <si>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</si>
  <si>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</si>
  <si>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</si>
  <si>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</si>
  <si>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</si>
  <si>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</si>
  <si>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</si>
  <si>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</si>
  <si>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</si>
  <si>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</si>
  <si>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</si>
  <si>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</si>
  <si>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</si>
  <si>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</si>
  <si>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</si>
  <si>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</si>
  <si>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</si>
  <si>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</si>
  <si>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</si>
  <si>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</si>
  <si>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</si>
  <si>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</si>
  <si>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</si>
  <si>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</si>
  <si>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</si>
  <si>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</si>
  <si>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</si>
  <si>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</si>
  <si>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</si>
  <si>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</si>
  <si>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</si>
  <si>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</si>
  <si>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</si>
  <si>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</si>
  <si>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</si>
  <si>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</si>
  <si>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</si>
  <si>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</si>
  <si>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</si>
  <si>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</si>
  <si>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</si>
  <si>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</si>
  <si>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</si>
  <si>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</si>
  <si>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</si>
  <si>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</si>
  <si>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</si>
  <si>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</si>
  <si>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</si>
  <si>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</si>
  <si>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</si>
  <si>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</si>
  <si>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</si>
  <si>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</si>
  <si>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</si>
  <si>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</si>
  <si>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</si>
  <si>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</si>
  <si>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</si>
  <si>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</si>
  <si>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</si>
  <si>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</si>
  <si>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</si>
  <si>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</si>
  <si>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</si>
  <si>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</si>
  <si>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</si>
  <si>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</si>
  <si>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</si>
  <si>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</si>
  <si>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</si>
  <si>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</si>
  <si>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</si>
  <si>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</si>
  <si>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</si>
  <si>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</si>
  <si>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</si>
  <si>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</si>
  <si>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</si>
  <si>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</si>
  <si>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</si>
  <si>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</si>
  <si>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</si>
  <si>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</si>
  <si>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</si>
  <si>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</si>
  <si>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</si>
  <si>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</si>
  <si>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</si>
  <si>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</si>
  <si>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</si>
  <si>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</si>
  <si>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</si>
  <si>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</si>
  <si>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</si>
  <si>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</si>
  <si>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</si>
  <si>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</si>
  <si>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</si>
  <si>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</si>
  <si>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</si>
  <si>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</si>
  <si>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</si>
  <si>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</si>
  <si>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</si>
  <si>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</si>
  <si>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</si>
  <si>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</si>
  <si>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</si>
  <si>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</si>
  <si>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</si>
  <si>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</si>
  <si>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</si>
  <si>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</si>
  <si>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</si>
  <si>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</si>
  <si>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</si>
  <si>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</si>
  <si>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</si>
  <si>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</si>
  <si>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</si>
  <si>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</si>
  <si>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</si>
  <si>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</si>
  <si>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</si>
  <si>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</si>
  <si>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</si>
  <si>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</si>
  <si>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</si>
  <si>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</si>
  <si>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</si>
  <si>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</si>
  <si>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</si>
  <si>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</si>
  <si>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</si>
  <si>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</si>
  <si>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</si>
  <si>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</si>
  <si>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</si>
  <si>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</si>
  <si>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</si>
  <si>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</si>
  <si>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</si>
  <si>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</si>
  <si>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</si>
  <si>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</si>
  <si>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</si>
  <si>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</si>
  <si>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</si>
  <si>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</si>
  <si>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</si>
  <si>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</si>
  <si>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</si>
  <si>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</si>
  <si>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</si>
  <si>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</si>
  <si>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</si>
  <si>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</si>
  <si>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</si>
  <si>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</si>
  <si>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</si>
  <si>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</si>
  <si>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</si>
  <si>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</si>
  <si>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</si>
  <si>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</si>
  <si>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</si>
  <si>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</si>
  <si>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</si>
  <si>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</si>
  <si>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</si>
  <si>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</si>
  <si>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</si>
  <si>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</si>
  <si>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</si>
  <si>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</si>
  <si>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</si>
  <si>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</si>
  <si>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</si>
  <si>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</si>
  <si>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</si>
  <si>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</si>
  <si>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</si>
  <si>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</si>
  <si>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</si>
  <si>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</si>
  <si>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</si>
  <si>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</si>
  <si>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</si>
  <si>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</si>
  <si>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</si>
  <si>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</si>
  <si>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</si>
  <si>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</si>
  <si>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</si>
  <si>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</si>
  <si>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</si>
  <si>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</si>
  <si>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</si>
  <si>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</si>
  <si>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</si>
  <si>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</si>
  <si>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</si>
  <si>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</si>
  <si>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</si>
  <si>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</si>
  <si>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</si>
  <si>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</si>
  <si>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</si>
  <si>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</si>
  <si>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</si>
  <si>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</si>
  <si>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</si>
  <si>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</si>
  <si>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</si>
  <si>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</si>
  <si>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</si>
  <si>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</si>
  <si>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</si>
  <si>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</si>
  <si>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</si>
  <si>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</si>
  <si>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</si>
  <si>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</si>
  <si>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</si>
  <si>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</si>
  <si>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</si>
  <si>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</si>
  <si>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</si>
  <si>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</si>
  <si>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</si>
  <si>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</si>
  <si>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</si>
  <si>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</si>
  <si>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</si>
  <si>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</si>
  <si>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</si>
  <si>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</si>
  <si>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</si>
  <si>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</si>
  <si>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</si>
  <si>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</si>
  <si>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</si>
  <si>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</si>
  <si>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</si>
  <si>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</si>
  <si>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</si>
  <si>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</si>
  <si>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</si>
  <si>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</si>
  <si>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</si>
  <si>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</si>
  <si>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</si>
  <si>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</si>
  <si>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</si>
  <si>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</si>
  <si>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</si>
  <si>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</si>
  <si>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</si>
  <si>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</si>
  <si>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</si>
  <si>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</si>
  <si>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</si>
  <si>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</si>
  <si>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</si>
  <si>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</si>
  <si>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</si>
  <si>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</si>
  <si>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</si>
  <si>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</si>
  <si>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</si>
  <si>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</si>
  <si>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</si>
  <si>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</si>
  <si>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</si>
  <si>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</si>
  <si>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</si>
  <si>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</si>
  <si>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</si>
  <si>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</si>
  <si>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</si>
  <si>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</si>
  <si>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</si>
  <si>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</si>
  <si>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</si>
  <si>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</si>
  <si>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</si>
  <si>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</si>
  <si>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</si>
  <si>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</si>
  <si>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</si>
  <si>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</si>
  <si>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</si>
  <si>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</si>
  <si>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</si>
  <si>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</si>
  <si>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</si>
  <si>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</si>
  <si>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</si>
  <si>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</si>
  <si>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</si>
  <si>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</si>
  <si>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</si>
  <si>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</si>
  <si>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</si>
  <si>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</si>
  <si>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</si>
  <si>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</si>
  <si>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</si>
  <si>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</si>
  <si>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</si>
  <si>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</si>
  <si>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</si>
  <si>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</si>
  <si>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</si>
  <si>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</si>
  <si>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</si>
  <si>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</si>
  <si>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</si>
  <si>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</si>
  <si>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</si>
  <si>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</si>
  <si>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</si>
  <si>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</si>
  <si>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</si>
  <si>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</si>
  <si>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</si>
  <si>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</si>
  <si>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</si>
  <si>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</si>
  <si>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</si>
  <si>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</si>
  <si>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</si>
  <si>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</si>
  <si>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</si>
  <si>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</si>
  <si>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</si>
  <si>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</si>
  <si>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</si>
  <si>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</si>
  <si>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</si>
  <si>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</si>
  <si>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</si>
  <si>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</si>
  <si>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</si>
  <si>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</si>
  <si>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</si>
  <si>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</si>
  <si>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</si>
  <si>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</si>
  <si>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</si>
  <si>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</si>
  <si>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</si>
  <si>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</si>
  <si>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</si>
  <si>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</si>
  <si>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</si>
  <si>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</si>
  <si>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</si>
  <si>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</si>
  <si>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</si>
  <si>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</si>
  <si>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</si>
  <si>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</si>
  <si>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</si>
  <si>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</si>
  <si>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</si>
  <si>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</si>
  <si>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</si>
  <si>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</si>
  <si>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</si>
  <si>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</si>
  <si>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</si>
  <si>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</si>
  <si>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</si>
  <si>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</si>
  <si>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</si>
  <si>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</si>
  <si>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</si>
  <si>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</si>
  <si>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</si>
  <si>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</si>
  <si>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</si>
  <si>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</si>
  <si>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</si>
  <si>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</si>
  <si>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</si>
  <si>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</si>
  <si>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</si>
  <si>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</si>
  <si>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</si>
  <si>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</si>
  <si>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</si>
  <si>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</si>
  <si>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</si>
  <si>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</si>
  <si>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</si>
  <si>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</si>
  <si>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</si>
  <si>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</si>
  <si>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</si>
  <si>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</si>
  <si>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</si>
  <si>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</si>
  <si>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</si>
  <si>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</si>
  <si>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</si>
  <si>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</si>
  <si>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</si>
  <si>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</si>
  <si>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</si>
  <si>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</si>
  <si>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</si>
  <si>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</si>
  <si>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</si>
  <si>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</si>
  <si>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</si>
  <si>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</si>
  <si>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</si>
  <si>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</si>
  <si>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</si>
  <si>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</si>
  <si>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</si>
  <si>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</si>
  <si>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</si>
  <si>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</si>
  <si>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</si>
  <si>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</si>
  <si>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</si>
  <si>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</si>
  <si>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</si>
  <si>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</si>
  <si>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</si>
  <si>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</si>
  <si>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</si>
  <si>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</si>
  <si>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</si>
  <si>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</si>
  <si>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</si>
  <si>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</si>
  <si>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</si>
  <si>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</si>
  <si>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</si>
  <si>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</si>
  <si>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</si>
  <si>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</si>
  <si>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</si>
  <si>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</si>
  <si>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</si>
  <si>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</si>
  <si>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</si>
  <si>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</si>
  <si>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</si>
  <si>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</si>
  <si>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</si>
  <si>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</si>
  <si>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</si>
  <si>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</si>
  <si>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</si>
  <si>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</si>
  <si>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</si>
  <si>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</si>
  <si>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</si>
  <si>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</si>
  <si>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</si>
  <si>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</si>
  <si>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</si>
  <si>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</si>
  <si>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</si>
  <si>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</si>
  <si>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</si>
  <si>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</si>
  <si>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</si>
  <si>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</si>
  <si>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</si>
  <si>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</si>
  <si>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</si>
  <si>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</si>
  <si>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</si>
  <si>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</si>
  <si>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</si>
  <si>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</si>
  <si>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</si>
  <si>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</si>
  <si>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</si>
  <si>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</si>
  <si>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</si>
  <si>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</si>
  <si>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</si>
  <si>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</si>
  <si>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</si>
  <si>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</si>
  <si>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</si>
  <si>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</si>
  <si>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</si>
  <si>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</si>
  <si>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</si>
  <si>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</si>
  <si>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</si>
  <si>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</si>
  <si>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</si>
  <si>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</si>
  <si>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</si>
  <si>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</si>
  <si>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</si>
  <si>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</si>
  <si>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</si>
  <si>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</si>
  <si>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</si>
  <si>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</si>
  <si>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</si>
  <si>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</si>
  <si>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</si>
  <si>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</si>
  <si>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</si>
  <si>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</si>
  <si>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</si>
  <si>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</si>
  <si>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</si>
  <si>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</si>
  <si>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</si>
  <si>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</si>
  <si>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</si>
  <si>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</si>
  <si>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</si>
  <si>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</si>
  <si>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</si>
  <si>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</si>
  <si>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</si>
  <si>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</si>
  <si>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</si>
  <si>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</si>
  <si>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</si>
  <si>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</si>
  <si>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</si>
  <si>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</si>
  <si>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</si>
  <si>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</si>
  <si>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</si>
  <si>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</si>
  <si>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</si>
  <si>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</si>
  <si>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</si>
  <si>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</si>
  <si>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</si>
  <si>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</si>
  <si>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</si>
  <si>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</si>
  <si>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</si>
  <si>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</si>
  <si>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</si>
  <si>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</si>
  <si>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</si>
  <si>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</si>
  <si>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</si>
  <si>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</si>
  <si>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</si>
  <si>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</si>
  <si>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</si>
  <si>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</si>
  <si>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</si>
  <si>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</si>
  <si>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</si>
  <si>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</si>
  <si>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</si>
  <si>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</si>
  <si>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</si>
  <si>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</si>
  <si>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</si>
  <si>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</si>
  <si>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</si>
  <si>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</si>
  <si>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</si>
  <si>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</si>
  <si>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</si>
  <si>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</si>
  <si>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</si>
  <si>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</si>
  <si>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</si>
  <si>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</si>
  <si>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</si>
  <si>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</si>
  <si>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</si>
  <si>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</si>
  <si>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</si>
  <si>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</si>
  <si>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</si>
  <si>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</si>
  <si>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</si>
  <si>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</si>
  <si>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</si>
  <si>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</si>
  <si>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</si>
  <si>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</si>
  <si>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</si>
  <si>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</si>
  <si>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</si>
  <si>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</si>
  <si>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</si>
  <si>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</si>
  <si>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</si>
  <si>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</si>
  <si>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</si>
  <si>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</si>
  <si>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</si>
  <si>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</si>
  <si>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</si>
  <si>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</si>
  <si>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</si>
  <si>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</si>
  <si>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</si>
  <si>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</si>
  <si>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</si>
  <si>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</si>
  <si>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</si>
  <si>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</si>
  <si>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</si>
  <si>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</si>
  <si>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</si>
  <si>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</si>
  <si>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</si>
  <si>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</si>
  <si>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</si>
  <si>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</si>
  <si>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</si>
  <si>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</si>
  <si>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</si>
  <si>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</si>
  <si>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</si>
  <si>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</si>
  <si>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</si>
  <si>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</si>
  <si>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</si>
  <si>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</si>
  <si>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</si>
  <si>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</si>
  <si>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</si>
  <si>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</si>
  <si>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</si>
  <si>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</si>
  <si>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</si>
  <si>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</si>
  <si>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</si>
  <si>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</si>
  <si>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</si>
  <si>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</si>
  <si>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</si>
  <si>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</si>
  <si>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</si>
  <si>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</si>
  <si>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</si>
  <si>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</si>
  <si>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</si>
  <si>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</si>
  <si>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</si>
  <si>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</si>
  <si>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</si>
  <si>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</si>
  <si>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</si>
  <si>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</si>
  <si>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</si>
  <si>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</si>
  <si>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</si>
  <si>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</si>
  <si>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</si>
  <si>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</si>
  <si>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</si>
  <si>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</si>
  <si>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</si>
  <si>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</si>
  <si>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</si>
  <si>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</si>
  <si>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</si>
  <si>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</si>
  <si>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</si>
  <si>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</si>
  <si>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</si>
  <si>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</si>
  <si>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</si>
  <si>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</si>
  <si>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</si>
  <si>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</si>
  <si>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</si>
  <si>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</si>
  <si>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</si>
  <si>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</si>
  <si>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</si>
  <si>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</si>
  <si>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</si>
  <si>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</si>
  <si>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</si>
  <si>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</si>
  <si>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</si>
  <si>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</si>
  <si>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</si>
  <si>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</si>
  <si>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</si>
  <si>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</si>
  <si>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</si>
  <si>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</si>
  <si>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</si>
  <si>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</si>
  <si>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</si>
  <si>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</si>
  <si>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</si>
  <si>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</si>
  <si>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</si>
  <si>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</si>
  <si>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</si>
  <si>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</si>
  <si>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</si>
  <si>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</si>
  <si>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</si>
  <si>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</si>
  <si>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</si>
  <si>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</si>
  <si>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</si>
  <si>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</si>
  <si>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</si>
  <si>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</si>
  <si>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</si>
  <si>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</si>
  <si>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</si>
  <si>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</si>
  <si>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</si>
  <si>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</si>
  <si>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</si>
  <si>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</si>
  <si>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</si>
  <si>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</si>
  <si>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</si>
  <si>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</si>
  <si>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</si>
  <si>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</si>
  <si>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</si>
  <si>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</si>
  <si>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</si>
  <si>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</si>
  <si>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</si>
  <si>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</si>
  <si>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</si>
  <si>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</si>
  <si>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</si>
  <si>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</si>
  <si>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</si>
  <si>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</si>
  <si>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</si>
  <si>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</si>
  <si>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</si>
  <si>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</si>
  <si>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</si>
  <si>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</si>
  <si>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</si>
  <si>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</si>
  <si>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</si>
  <si>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</si>
  <si>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</si>
  <si>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</si>
  <si>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</si>
  <si>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</si>
  <si>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</si>
  <si>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</si>
  <si>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</si>
  <si>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</si>
  <si>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</si>
  <si>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</si>
  <si>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</si>
  <si>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</si>
  <si>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</si>
  <si>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</si>
  <si>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</si>
  <si>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</si>
  <si>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</si>
  <si>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</si>
  <si>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</si>
  <si>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</si>
  <si>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</si>
  <si>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</si>
  <si>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</si>
  <si>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</si>
  <si>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</si>
  <si>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</si>
  <si>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</si>
  <si>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</si>
  <si>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</si>
  <si>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</si>
  <si>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</si>
  <si>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</si>
  <si>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</si>
  <si>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</si>
  <si>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</si>
  <si>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</si>
  <si>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</si>
  <si>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</si>
  <si>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</si>
  <si>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</si>
  <si>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</si>
  <si>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</si>
  <si>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</si>
  <si>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</si>
  <si>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</si>
  <si>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</si>
  <si>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</si>
  <si>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</si>
  <si>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</si>
  <si>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</si>
  <si>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</si>
  <si>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</si>
  <si>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</si>
  <si>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</si>
  <si>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</si>
  <si>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</si>
  <si>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</si>
  <si>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</si>
  <si>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</si>
  <si>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</si>
  <si>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</si>
  <si>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</si>
  <si>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</si>
  <si>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</si>
  <si>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</si>
  <si>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</si>
  <si>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</si>
  <si>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</si>
  <si>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</si>
  <si>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</si>
  <si>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</si>
  <si>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</si>
  <si>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</si>
  <si>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</si>
  <si>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</si>
  <si>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</si>
  <si>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</si>
  <si>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</si>
  <si>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</si>
  <si>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</si>
  <si>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</si>
  <si>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</si>
  <si>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</si>
  <si>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</si>
  <si>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</si>
  <si>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</si>
  <si>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</si>
  <si>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</si>
  <si>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</si>
  <si>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</si>
  <si>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</si>
  <si>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</si>
  <si>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</si>
  <si>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</si>
  <si>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</si>
  <si>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</si>
  <si>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</si>
  <si>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</si>
  <si>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</si>
  <si>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</si>
  <si>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</si>
  <si>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</si>
  <si>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</si>
  <si>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</si>
  <si>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</si>
  <si>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</si>
  <si>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</si>
  <si>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</si>
  <si>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</si>
  <si>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</si>
  <si>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</si>
  <si>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</si>
  <si>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</si>
  <si>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</si>
  <si>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</si>
  <si>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</si>
  <si>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</si>
  <si>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</si>
  <si>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</si>
  <si>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</si>
  <si>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</si>
  <si>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</si>
  <si>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</si>
  <si>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</si>
  <si>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</si>
  <si>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</si>
  <si>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</si>
  <si>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</si>
  <si>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</si>
  <si>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</si>
  <si>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</si>
  <si>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</si>
  <si>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</si>
  <si>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</si>
  <si>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</si>
  <si>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</si>
  <si>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</si>
  <si>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</si>
  <si>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</si>
  <si>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</si>
  <si>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</si>
  <si>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</si>
  <si>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</si>
  <si>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</si>
  <si>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</si>
  <si>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</si>
  <si>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</si>
  <si>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</si>
  <si>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</si>
  <si>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</si>
  <si>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</si>
  <si>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</si>
  <si>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</si>
  <si>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</si>
  <si>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</si>
  <si>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</si>
  <si>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</si>
  <si>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</si>
  <si>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</si>
  <si>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</si>
  <si>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</si>
  <si>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</si>
  <si>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</si>
  <si>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</si>
  <si>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</si>
  <si>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</si>
  <si>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</si>
  <si>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</si>
  <si>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</si>
  <si>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</si>
  <si>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</si>
  <si>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</si>
  <si>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</si>
  <si>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</si>
  <si>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</si>
  <si>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</si>
  <si>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</si>
  <si>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</si>
  <si>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</si>
  <si>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</si>
  <si>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</si>
  <si>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</si>
  <si>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</si>
  <si>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</si>
  <si>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</si>
  <si>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</si>
  <si>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</si>
  <si>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</si>
  <si>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</si>
  <si>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</si>
  <si>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</si>
  <si>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</si>
  <si>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</si>
  <si>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</si>
  <si>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</si>
  <si>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</si>
  <si>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</si>
  <si>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</si>
  <si>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</si>
  <si>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</si>
  <si>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</si>
  <si>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</si>
  <si>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</si>
  <si>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</si>
  <si>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</si>
  <si>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</si>
  <si>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</si>
  <si>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</si>
  <si>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</si>
  <si>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</si>
  <si>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</si>
  <si>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</si>
  <si>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</si>
  <si>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</si>
  <si>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</si>
  <si>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</si>
  <si>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</si>
  <si>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</si>
  <si>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</si>
  <si>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</si>
  <si>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</si>
  <si>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</si>
  <si>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</si>
  <si>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</si>
  <si>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</si>
  <si>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</si>
  <si>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</si>
  <si>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</si>
  <si>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</si>
  <si>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</si>
  <si>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</si>
  <si>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</si>
  <si>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</si>
  <si>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</si>
  <si>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</si>
  <si>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</si>
  <si>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</si>
  <si>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</si>
  <si>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</si>
  <si>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</si>
  <si>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</si>
  <si>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</si>
  <si>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</si>
  <si>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</si>
  <si>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</si>
  <si>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</si>
  <si>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</si>
  <si>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</si>
  <si>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</si>
  <si>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</si>
  <si>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</si>
  <si>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</si>
  <si>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</si>
  <si>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</si>
  <si>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</si>
  <si>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</si>
  <si>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</si>
  <si>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</si>
  <si>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</si>
  <si>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</si>
  <si>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</si>
  <si>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</si>
  <si>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</si>
  <si>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</si>
  <si>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</si>
  <si>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</si>
  <si>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</si>
  <si>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</si>
  <si>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</si>
  <si>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</si>
  <si>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</si>
  <si>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</si>
  <si>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</si>
  <si>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</si>
  <si>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</si>
  <si>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</si>
  <si>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</si>
  <si>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</si>
  <si>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</si>
  <si>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</si>
  <si>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</si>
  <si>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</si>
  <si>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</si>
  <si>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</si>
  <si>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</si>
  <si>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</si>
  <si>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</si>
  <si>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</si>
  <si>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</si>
  <si>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</si>
  <si>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</si>
  <si>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</si>
  <si>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</si>
  <si>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</si>
  <si>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</si>
  <si>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</si>
  <si>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</si>
  <si>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</si>
  <si>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</si>
  <si>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</si>
  <si>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</si>
  <si>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</si>
  <si>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</si>
  <si>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</si>
  <si>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</si>
  <si>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</si>
  <si>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</si>
  <si>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</si>
  <si>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</si>
  <si>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</si>
  <si>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</si>
  <si>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</si>
  <si>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</si>
  <si>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</si>
  <si>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</si>
  <si>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</si>
  <si>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</si>
  <si>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</si>
  <si>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</si>
  <si>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</si>
  <si>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</si>
  <si>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</si>
  <si>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</si>
  <si>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</si>
  <si>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</si>
  <si>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</si>
  <si>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</si>
  <si>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</si>
  <si>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</si>
  <si>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</si>
  <si>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</si>
  <si>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</si>
  <si>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</si>
  <si>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</si>
  <si>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</si>
  <si>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</si>
  <si>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</si>
  <si>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</si>
  <si>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</si>
  <si>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</si>
  <si>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</si>
  <si>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</si>
  <si>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</si>
  <si>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</si>
  <si>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</si>
  <si>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</si>
  <si>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</si>
  <si>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</si>
  <si>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</si>
  <si>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</si>
  <si>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</si>
  <si>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</si>
  <si>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</si>
  <si>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</si>
  <si>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</si>
  <si>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</si>
  <si>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</si>
  <si>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</si>
  <si>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</si>
  <si>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</si>
  <si>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</si>
  <si>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</si>
  <si>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</si>
  <si>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</si>
  <si>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</si>
  <si>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</si>
  <si>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</si>
  <si>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</si>
  <si>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</si>
  <si>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</si>
  <si>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</si>
  <si>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</si>
  <si>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</si>
  <si>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</si>
  <si>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</si>
  <si>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</si>
  <si>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</si>
  <si>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</si>
  <si>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</si>
  <si>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</si>
  <si>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</si>
  <si>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</si>
  <si>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</si>
  <si>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</si>
  <si>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</si>
  <si>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</si>
  <si>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</si>
  <si>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</si>
  <si>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</si>
  <si>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</si>
  <si>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</si>
  <si>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</si>
  <si>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</si>
  <si>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</si>
  <si>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</si>
  <si>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</si>
  <si>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</si>
  <si>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</si>
  <si>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</si>
  <si>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</si>
  <si>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</si>
  <si>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</si>
  <si>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</si>
  <si>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</si>
  <si>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</si>
  <si>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</si>
  <si>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</si>
  <si>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</si>
  <si>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</si>
  <si>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</si>
  <si>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</si>
  <si>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</si>
  <si>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</si>
  <si>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</si>
  <si>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</si>
  <si>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</si>
  <si>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</si>
  <si>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</si>
  <si>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</si>
  <si>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</si>
  <si>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</si>
  <si>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</si>
  <si>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</si>
  <si>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</si>
  <si>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</si>
  <si>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</si>
  <si>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</si>
  <si>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</si>
  <si>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</si>
  <si>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</si>
  <si>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</si>
  <si>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</si>
  <si>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</si>
  <si>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</si>
  <si>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</si>
  <si>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</si>
  <si>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</si>
  <si>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</si>
  <si>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</si>
  <si>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</si>
  <si>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</si>
  <si>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</si>
  <si>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</si>
  <si>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</si>
  <si>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</si>
  <si>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</si>
  <si>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</si>
  <si>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</si>
  <si>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</si>
  <si>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</si>
  <si>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</si>
  <si>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</si>
  <si>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</si>
  <si>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</si>
  <si>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</si>
  <si>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</si>
  <si>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</si>
  <si>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</si>
  <si>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</si>
  <si>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</si>
  <si>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</si>
  <si>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</si>
  <si>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</si>
  <si>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</si>
  <si>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</si>
  <si>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</si>
  <si>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</si>
  <si>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</si>
  <si>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</si>
  <si>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</si>
  <si>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</si>
  <si>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</si>
  <si>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</si>
  <si>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</si>
  <si>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</si>
  <si>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</si>
  <si>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</si>
  <si>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</si>
  <si>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</si>
  <si>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</si>
  <si>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</si>
  <si>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</si>
  <si>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</si>
  <si>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</si>
  <si>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</si>
  <si>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</si>
  <si>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</si>
  <si>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</si>
  <si>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</si>
  <si>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</si>
  <si>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</si>
  <si>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</si>
  <si>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</si>
  <si>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</si>
  <si>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</si>
  <si>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</si>
  <si>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</si>
  <si>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</si>
  <si>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</si>
  <si>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</si>
  <si>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</si>
  <si>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</si>
  <si>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</si>
  <si>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</si>
  <si>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</si>
  <si>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</si>
  <si>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</si>
  <si>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</si>
  <si>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</si>
  <si>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</si>
  <si>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</si>
  <si>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</si>
  <si>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</si>
  <si>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</si>
  <si>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</si>
  <si>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</si>
  <si>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</si>
  <si>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</si>
  <si>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</si>
  <si>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</si>
  <si>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</si>
  <si>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</si>
  <si>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</si>
  <si>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</si>
  <si>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</si>
  <si>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</si>
  <si>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</si>
  <si>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</si>
  <si>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</si>
  <si>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</si>
  <si>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</si>
  <si>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</si>
  <si>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</si>
  <si>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</si>
  <si>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</si>
  <si>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</si>
  <si>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</si>
  <si>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</si>
  <si>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</si>
  <si>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</si>
  <si>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</si>
  <si>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</si>
  <si>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</si>
  <si>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</si>
  <si>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</si>
  <si>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</si>
  <si>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</si>
  <si>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</si>
  <si>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</si>
  <si>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</si>
  <si>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</si>
  <si>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</si>
  <si>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</si>
  <si>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</si>
  <si>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</si>
  <si>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</si>
  <si>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</si>
  <si>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</si>
  <si>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</si>
  <si>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</si>
  <si>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</si>
  <si>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</si>
  <si>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</si>
  <si>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</si>
  <si>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</si>
  <si>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</si>
  <si>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</si>
  <si>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</si>
  <si>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</si>
  <si>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</si>
  <si>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</si>
  <si>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</si>
  <si>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</si>
  <si>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</si>
  <si>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</si>
  <si>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</si>
  <si>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</si>
  <si>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</si>
  <si>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</si>
  <si>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</si>
  <si>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</si>
  <si>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</si>
  <si>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</si>
  <si>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</si>
  <si>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</si>
  <si>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</si>
  <si>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</si>
  <si>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</si>
  <si>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</si>
  <si>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</si>
  <si>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</si>
  <si>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</si>
  <si>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</si>
  <si>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</si>
  <si>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</si>
  <si>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</si>
  <si>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</si>
  <si>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</si>
  <si>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</si>
  <si>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</si>
  <si>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</si>
  <si>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</si>
  <si>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</si>
  <si>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</si>
  <si>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</si>
  <si>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</si>
  <si>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</si>
  <si>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</si>
  <si>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</si>
  <si>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</si>
  <si>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</si>
  <si>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</si>
  <si>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</si>
  <si>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</si>
  <si>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</si>
  <si>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</si>
  <si>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</si>
  <si>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</si>
  <si>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</si>
  <si>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</si>
  <si>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</si>
  <si>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</si>
  <si>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</si>
  <si>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</si>
  <si>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</si>
  <si>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</si>
  <si>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</si>
  <si>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</si>
  <si>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</si>
  <si>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</si>
  <si>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</si>
  <si>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</si>
  <si>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</si>
  <si>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</si>
  <si>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</si>
  <si>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</si>
  <si>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</si>
  <si>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</si>
  <si>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</si>
  <si>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</si>
  <si>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</si>
  <si>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</si>
  <si>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</si>
  <si>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</si>
  <si>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</si>
  <si>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</si>
  <si>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</si>
  <si>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</si>
  <si>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</si>
  <si>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</si>
  <si>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</si>
  <si>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</si>
  <si>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</si>
  <si>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</si>
  <si>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</si>
  <si>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</si>
  <si>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</si>
  <si>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</si>
  <si>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</si>
  <si>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</si>
  <si>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</si>
  <si>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</si>
  <si>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</si>
  <si>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</si>
  <si>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</si>
  <si>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</si>
  <si>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</si>
  <si>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</si>
  <si>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</si>
  <si>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</si>
  <si>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</si>
  <si>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</si>
  <si>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</si>
  <si>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</si>
  <si>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</si>
  <si>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</si>
  <si>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</si>
  <si>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</si>
  <si>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</si>
  <si>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</si>
  <si>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</si>
  <si>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</si>
  <si>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</si>
  <si>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</si>
  <si>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</si>
  <si>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</si>
  <si>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</si>
  <si>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</si>
  <si>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</si>
  <si>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</si>
  <si>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</si>
  <si>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</si>
  <si>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</si>
  <si>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</si>
  <si>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</si>
  <si>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</si>
  <si>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</si>
  <si>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</si>
  <si>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</si>
  <si>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</si>
  <si>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</si>
  <si>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</si>
  <si>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</si>
  <si>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</si>
  <si>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</si>
  <si>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</si>
  <si>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</si>
  <si>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</si>
  <si>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</si>
  <si>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</si>
  <si>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</si>
  <si>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</si>
  <si>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</si>
  <si>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</si>
  <si>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</si>
  <si>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</si>
  <si>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</si>
  <si>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</si>
  <si>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</si>
  <si>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</si>
  <si>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</si>
  <si>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</si>
  <si>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</si>
  <si>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</si>
  <si>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</si>
  <si>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</si>
  <si>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</si>
  <si>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</si>
  <si>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</si>
  <si>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</si>
  <si>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</si>
  <si>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</si>
  <si>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</si>
  <si>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</si>
  <si>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</si>
  <si>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</si>
  <si>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</si>
  <si>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</si>
  <si>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</si>
  <si>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</si>
  <si>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</si>
  <si>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</si>
  <si>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</si>
  <si>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</si>
  <si>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</si>
  <si>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</si>
  <si>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</si>
  <si>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</si>
  <si>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</si>
  <si>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</si>
  <si>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</si>
  <si>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</si>
  <si>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</si>
  <si>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</si>
  <si>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</si>
  <si>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</si>
  <si>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</si>
  <si>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</si>
  <si>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</si>
  <si>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</si>
  <si>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</si>
  <si>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</si>
  <si>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</si>
  <si>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</si>
  <si>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</si>
  <si>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</si>
  <si>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</si>
  <si>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</si>
  <si>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</si>
  <si>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</si>
  <si>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</si>
  <si>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</si>
  <si>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</si>
  <si>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</si>
  <si>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</si>
  <si>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</si>
  <si>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</si>
  <si>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</si>
  <si>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</si>
  <si>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</si>
  <si>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</si>
  <si>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</si>
  <si>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</si>
  <si>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</si>
  <si>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</si>
  <si>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</si>
  <si>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</si>
  <si>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</si>
  <si>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</si>
  <si>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</si>
  <si>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</si>
  <si>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</si>
  <si>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</si>
  <si>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</si>
  <si>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</si>
  <si>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</si>
  <si>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</si>
  <si>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</si>
  <si>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</si>
  <si>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</si>
  <si>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</si>
  <si>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</si>
  <si>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</si>
  <si>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</si>
  <si>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</si>
  <si>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</si>
  <si>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</si>
  <si>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</si>
  <si>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</si>
  <si>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</si>
  <si>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</si>
  <si>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</si>
  <si>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</si>
  <si>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</si>
  <si>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</si>
  <si>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</si>
  <si>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</si>
  <si>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</si>
  <si>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</si>
  <si>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</si>
  <si>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</si>
  <si>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</si>
  <si>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</si>
  <si>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</si>
  <si>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</si>
  <si>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</si>
  <si>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</si>
  <si>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</si>
  <si>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</si>
  <si>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</si>
  <si>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</si>
  <si>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</si>
  <si>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</si>
  <si>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</si>
  <si>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</si>
  <si>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</si>
  <si>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</si>
  <si>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</si>
  <si>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</si>
  <si>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</si>
  <si>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</si>
  <si>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</si>
  <si>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</si>
  <si>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</si>
  <si>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</si>
  <si>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</si>
  <si>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</si>
  <si>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</si>
  <si>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</si>
  <si>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</si>
  <si>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</si>
  <si>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</si>
  <si>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</si>
  <si>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</si>
  <si>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</si>
  <si>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</si>
  <si>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</si>
  <si>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</si>
  <si>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</si>
  <si>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</si>
  <si>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</si>
  <si>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</si>
  <si>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</si>
  <si>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</si>
  <si>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</si>
  <si>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</si>
  <si>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</si>
  <si>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</si>
  <si>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</si>
  <si>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</si>
  <si>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</si>
  <si>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</si>
  <si>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</si>
  <si>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</si>
  <si>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</si>
  <si>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</si>
  <si>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</si>
  <si>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</si>
  <si>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</si>
  <si>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</si>
  <si>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</si>
  <si>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</si>
  <si>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</si>
  <si>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</si>
  <si>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</si>
  <si>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</si>
  <si>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</si>
  <si>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</si>
  <si>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</si>
  <si>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</si>
  <si>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</si>
  <si>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</si>
  <si>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</si>
  <si>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</si>
  <si>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</si>
  <si>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</si>
  <si>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</si>
  <si>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</si>
  <si>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</si>
  <si>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</si>
  <si>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</si>
  <si>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</si>
  <si>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</si>
  <si>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</si>
  <si>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</si>
  <si>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</si>
  <si>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</si>
  <si>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</si>
  <si>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</si>
  <si>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</si>
  <si>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</si>
  <si>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</si>
  <si>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</si>
  <si>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</si>
  <si>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</si>
  <si>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</si>
  <si>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</si>
  <si>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</si>
  <si>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</si>
  <si>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</si>
  <si>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</si>
  <si>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</si>
  <si>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</si>
  <si>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</si>
  <si>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</si>
  <si>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</si>
  <si>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</si>
  <si>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</si>
  <si>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</si>
  <si>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</si>
  <si>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</si>
  <si>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</si>
  <si>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</si>
  <si>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</si>
  <si>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</si>
  <si>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</si>
  <si>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</si>
  <si>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</si>
  <si>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</si>
  <si>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</si>
  <si>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</si>
  <si>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</si>
  <si>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</si>
  <si>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</si>
  <si>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</si>
  <si>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</si>
  <si>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</si>
  <si>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</si>
  <si>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</si>
  <si>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</si>
  <si>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</si>
  <si>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</si>
  <si>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</si>
  <si>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</si>
  <si>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</si>
  <si>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</si>
  <si>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</si>
  <si>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</si>
  <si>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</si>
  <si>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</si>
  <si>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</si>
  <si>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</si>
  <si>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</si>
  <si>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</si>
  <si>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</si>
  <si>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</si>
  <si>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</si>
  <si>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</si>
  <si>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</si>
  <si>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</si>
  <si>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</si>
  <si>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</si>
  <si>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</si>
  <si>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</si>
  <si>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</si>
  <si>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</si>
  <si>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</si>
  <si>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</si>
  <si>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</si>
  <si>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</si>
  <si>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</si>
  <si>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</si>
  <si>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</si>
  <si>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</si>
  <si>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</si>
  <si>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</si>
  <si>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</si>
  <si>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</si>
  <si>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</si>
  <si>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</si>
  <si>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</si>
  <si>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</si>
  <si>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</si>
  <si>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</si>
  <si>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</si>
  <si>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</si>
  <si>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</si>
  <si>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</si>
  <si>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</si>
  <si>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</si>
  <si>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</si>
  <si>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</si>
  <si>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</si>
  <si>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</si>
  <si>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</si>
  <si>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</si>
  <si>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</si>
  <si>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</si>
  <si>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</si>
  <si>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</si>
  <si>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</si>
  <si>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</si>
  <si>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</si>
  <si>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</si>
  <si>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</si>
  <si>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</si>
  <si>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</si>
  <si>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</si>
  <si>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</si>
  <si>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</si>
  <si>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</si>
  <si>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</si>
  <si>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</si>
  <si>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</si>
  <si>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</si>
  <si>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</si>
  <si>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</si>
  <si>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</si>
  <si>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</si>
  <si>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</si>
  <si>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</si>
  <si>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</si>
  <si>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</si>
  <si>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</si>
  <si>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</si>
  <si>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</si>
  <si>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</si>
  <si>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</si>
  <si>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</si>
  <si>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</si>
  <si>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</si>
  <si>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</si>
  <si>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</si>
  <si>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</si>
  <si>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</si>
  <si>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</si>
  <si>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</si>
  <si>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</si>
  <si>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</si>
  <si>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</si>
  <si>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</si>
  <si>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</si>
  <si>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</si>
  <si>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</si>
  <si>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</si>
  <si>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</si>
  <si>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</si>
  <si>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</si>
  <si>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</si>
  <si>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</si>
  <si>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</si>
  <si>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</si>
  <si>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</si>
  <si>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</si>
  <si>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</si>
  <si>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</si>
  <si>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</si>
  <si>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</si>
  <si>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</si>
  <si>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</si>
  <si>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</si>
  <si>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</si>
  <si>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</si>
  <si>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</si>
  <si>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</si>
  <si>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</si>
  <si>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</si>
  <si>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</si>
  <si>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</si>
  <si>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</si>
  <si>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</si>
  <si>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</si>
  <si>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</si>
  <si>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</si>
  <si>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</si>
  <si>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</si>
  <si>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</si>
  <si>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</si>
  <si>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</si>
  <si>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</si>
  <si>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</si>
  <si>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</si>
  <si>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</si>
  <si>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</si>
  <si>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</si>
  <si>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</si>
  <si>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</si>
  <si>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</si>
  <si>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</si>
  <si>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</si>
  <si>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</si>
  <si>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</si>
  <si>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</si>
  <si>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</si>
  <si>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</si>
  <si>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</si>
  <si>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</si>
  <si>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</si>
  <si>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</si>
  <si>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</si>
  <si>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</si>
  <si>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</si>
  <si>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</si>
  <si>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</si>
  <si>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</si>
  <si>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</si>
  <si>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</si>
  <si>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</si>
  <si>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</si>
  <si>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</si>
  <si>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</si>
  <si>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</si>
  <si>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</si>
  <si>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</si>
  <si>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</si>
  <si>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</si>
  <si>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</si>
  <si>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</si>
  <si>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</si>
  <si>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</si>
  <si>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</si>
  <si>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</si>
  <si>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</si>
  <si>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</si>
  <si>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</si>
  <si>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</si>
  <si>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</si>
  <si>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</si>
  <si>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</si>
  <si>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</si>
  <si>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</si>
  <si>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</si>
  <si>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</si>
  <si>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</si>
  <si>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</si>
  <si>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</si>
  <si>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</si>
  <si>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</si>
  <si>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</si>
  <si>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</si>
  <si>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</si>
  <si>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</si>
  <si>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</si>
  <si>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</si>
  <si>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</si>
  <si>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</si>
  <si>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</si>
  <si>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</si>
  <si>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</si>
  <si>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</si>
  <si>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</si>
  <si>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</si>
  <si>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</si>
  <si>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</si>
  <si>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</si>
  <si>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</si>
  <si>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</si>
  <si>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</si>
  <si>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</si>
  <si>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</si>
  <si>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</si>
  <si>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</si>
  <si>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</si>
  <si>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</si>
  <si>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</si>
  <si>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</si>
  <si>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</si>
  <si>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</si>
  <si>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</si>
  <si>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</si>
  <si>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</si>
  <si>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</si>
  <si>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</si>
  <si>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</si>
  <si>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</si>
  <si>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</si>
  <si>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</si>
  <si>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</si>
  <si>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</si>
  <si>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</si>
  <si>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</si>
  <si>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</si>
  <si>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</si>
  <si>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</si>
  <si>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</si>
  <si>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</si>
  <si>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</si>
  <si>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</si>
  <si>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</si>
  <si>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</si>
  <si>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</si>
  <si>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</si>
  <si>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</si>
  <si>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</si>
  <si>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</si>
  <si>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</si>
  <si>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</si>
  <si>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</si>
  <si>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</si>
  <si>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</si>
  <si>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</si>
  <si>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</si>
  <si>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</si>
  <si>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</si>
  <si>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</si>
  <si>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</si>
  <si>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</si>
  <si>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</si>
  <si>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</si>
  <si>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</si>
  <si>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</si>
  <si>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</si>
  <si>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</si>
  <si>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</si>
  <si>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</si>
  <si>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</si>
  <si>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</si>
  <si>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</si>
  <si>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</si>
  <si>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</si>
  <si>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</si>
  <si>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</si>
  <si>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</si>
  <si>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</si>
  <si>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</si>
  <si>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</si>
  <si>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</si>
  <si>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</si>
  <si>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</si>
  <si>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</si>
  <si>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</si>
  <si>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</si>
  <si>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</si>
  <si>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</si>
  <si>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</si>
  <si>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</si>
  <si>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</si>
  <si>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</si>
  <si>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</si>
  <si>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</si>
  <si>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</si>
  <si>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</si>
  <si>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</si>
  <si>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</si>
  <si>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</si>
  <si>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</si>
  <si>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</si>
  <si>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</si>
  <si>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</si>
  <si>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</si>
  <si>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</si>
  <si>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</si>
  <si>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</si>
  <si>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</si>
  <si>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</si>
  <si>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</si>
  <si>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</si>
  <si>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</si>
  <si>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</si>
  <si>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</si>
  <si>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</si>
  <si>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</si>
  <si>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</si>
  <si>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</si>
  <si>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</si>
  <si>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</si>
  <si>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</si>
  <si>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</si>
  <si>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</si>
  <si>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</si>
  <si>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</si>
  <si>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</si>
  <si>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</si>
  <si>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</si>
  <si>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</si>
  <si>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</si>
  <si>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</si>
  <si>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</si>
  <si>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</si>
  <si>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</si>
  <si>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</si>
  <si>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</si>
  <si>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</si>
  <si>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</si>
  <si>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</si>
  <si>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</si>
  <si>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</si>
  <si>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</si>
  <si>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</si>
  <si>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</si>
  <si>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</si>
  <si>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</si>
  <si>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</si>
  <si>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</si>
  <si>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</si>
  <si>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</si>
  <si>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</si>
  <si>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</si>
  <si>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</si>
  <si>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</si>
  <si>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</si>
  <si>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</si>
  <si>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</si>
  <si>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</si>
  <si>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</si>
  <si>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</si>
  <si>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</si>
  <si>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</si>
  <si>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</si>
  <si>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</si>
  <si>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</si>
  <si>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</si>
  <si>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</si>
  <si>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</si>
  <si>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</si>
  <si>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</si>
  <si>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</si>
  <si>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</si>
  <si>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</si>
  <si>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</si>
  <si>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</si>
  <si>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</si>
  <si>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</si>
  <si>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</si>
  <si>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</si>
  <si>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</si>
  <si>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</si>
  <si>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</si>
  <si>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</si>
  <si>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</si>
  <si>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</si>
  <si>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</si>
  <si>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</si>
  <si>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</si>
  <si>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</si>
  <si>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</si>
  <si>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</si>
  <si>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</si>
  <si>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</si>
  <si>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</si>
  <si>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</si>
  <si>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</si>
  <si>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</si>
  <si>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</si>
  <si>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</si>
  <si>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</si>
  <si>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</si>
  <si>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</si>
  <si>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</si>
  <si>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</si>
  <si>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</si>
  <si>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</si>
  <si>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</si>
  <si>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</si>
  <si>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</si>
  <si>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</si>
  <si>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</si>
  <si>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</si>
  <si>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</si>
  <si>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</si>
  <si>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</si>
  <si>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</si>
  <si>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</si>
  <si>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</si>
  <si>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</si>
  <si>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</si>
  <si>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</si>
  <si>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</si>
  <si>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</si>
  <si>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</si>
  <si>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</si>
  <si>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</si>
  <si>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</si>
  <si>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</si>
  <si>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</si>
  <si>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</si>
  <si>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</si>
  <si>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</si>
  <si>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</si>
  <si>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</si>
  <si>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</si>
  <si>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</si>
  <si>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</si>
  <si>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</si>
  <si>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</si>
  <si>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</si>
  <si>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</si>
  <si>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</si>
  <si>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</si>
  <si>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</si>
  <si>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</si>
  <si>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</si>
  <si>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</si>
  <si>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</si>
  <si>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</si>
  <si>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</si>
  <si>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</si>
  <si>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</si>
  <si>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</si>
  <si>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</si>
  <si>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</si>
  <si>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</si>
  <si>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</si>
  <si>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</si>
  <si>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</si>
  <si>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</si>
  <si>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</si>
  <si>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</si>
  <si>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</si>
  <si>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</si>
  <si>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</si>
  <si>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</si>
  <si>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</si>
  <si>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</si>
  <si>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</si>
  <si>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</si>
  <si>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</si>
  <si>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</si>
  <si>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</si>
  <si>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</si>
  <si>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</si>
  <si>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</si>
  <si>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</si>
  <si>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</si>
  <si>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</si>
  <si>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</si>
  <si>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</si>
  <si>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</si>
  <si>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</si>
  <si>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</si>
  <si>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</si>
  <si>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</si>
  <si>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</si>
  <si>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</si>
  <si>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</si>
  <si>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</si>
  <si>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</si>
  <si>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</si>
  <si>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</si>
  <si>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</si>
  <si>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</si>
  <si>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</si>
  <si>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</si>
  <si>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</si>
  <si>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</si>
  <si>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</si>
  <si>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</si>
  <si>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</si>
  <si>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</si>
  <si>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</si>
  <si>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</si>
  <si>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</si>
  <si>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</si>
  <si>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</si>
  <si>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</si>
  <si>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</si>
  <si>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</si>
  <si>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</si>
  <si>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</si>
  <si>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</si>
  <si>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</si>
  <si>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</si>
  <si>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</si>
  <si>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</si>
  <si>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</si>
  <si>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</si>
  <si>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</si>
  <si>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</si>
  <si>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</si>
  <si>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</si>
  <si>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</si>
  <si>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</si>
  <si>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</si>
  <si>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</si>
  <si>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</si>
  <si>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</si>
  <si>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</si>
  <si>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</si>
  <si>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</si>
  <si>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</si>
  <si>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</si>
  <si>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</si>
  <si>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</si>
  <si>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</si>
  <si>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</si>
  <si>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</si>
  <si>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</si>
  <si>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</si>
  <si>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</si>
  <si>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</si>
  <si>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</si>
  <si>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</si>
  <si>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</si>
  <si>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</si>
  <si>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</si>
  <si>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</si>
  <si>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</si>
  <si>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</si>
  <si>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</si>
  <si>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</si>
  <si>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</si>
  <si>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</si>
  <si>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</si>
  <si>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</si>
  <si>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</si>
  <si>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</si>
  <si>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</si>
  <si>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</si>
  <si>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</si>
  <si>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</si>
  <si>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</si>
  <si>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</si>
  <si>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</si>
  <si>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</si>
  <si>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</si>
  <si>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</si>
  <si>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</si>
  <si>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</si>
  <si>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</si>
  <si>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</si>
  <si>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</si>
  <si>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</si>
  <si>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</si>
  <si>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</si>
  <si>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</si>
  <si>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</si>
  <si>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</si>
  <si>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</si>
  <si>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</si>
  <si>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</si>
  <si>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</si>
  <si>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</si>
  <si>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</si>
  <si>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</si>
  <si>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</si>
  <si>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</si>
  <si>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</si>
  <si>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</si>
  <si>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</si>
  <si>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</si>
  <si>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</si>
  <si>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</si>
  <si>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</si>
  <si>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</si>
  <si>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</si>
  <si>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</si>
  <si>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</si>
  <si>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</si>
  <si>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</si>
  <si>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</si>
  <si>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</si>
  <si>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</si>
  <si>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</si>
  <si>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</si>
  <si>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</si>
  <si>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</si>
  <si>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</si>
  <si>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</si>
  <si>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</si>
  <si>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</si>
  <si>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</si>
  <si>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</si>
  <si>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</si>
  <si>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</si>
  <si>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</si>
  <si>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</si>
  <si>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</si>
  <si>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</si>
  <si>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</si>
  <si>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</si>
  <si>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</si>
  <si>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</si>
  <si>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</si>
  <si>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</si>
  <si>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</si>
  <si>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</si>
  <si>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</si>
  <si>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</si>
  <si>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</si>
  <si>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</si>
  <si>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</si>
  <si>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</si>
  <si>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</si>
  <si>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</si>
  <si>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</si>
  <si>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</si>
  <si>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</si>
  <si>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</si>
  <si>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</si>
  <si>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</si>
  <si>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</si>
  <si>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</si>
  <si>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</si>
  <si>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</si>
  <si>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</si>
  <si>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</si>
  <si>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</si>
  <si>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</si>
  <si>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</si>
  <si>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</si>
  <si>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</si>
  <si>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</si>
  <si>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</si>
  <si>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</si>
  <si>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</si>
  <si>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</si>
  <si>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</si>
  <si>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</si>
  <si>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</si>
  <si>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</si>
  <si>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</si>
  <si>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</si>
  <si>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</si>
  <si>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</si>
  <si>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</si>
  <si>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</si>
  <si>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</si>
  <si>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</si>
  <si>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</si>
  <si>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</si>
  <si>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</si>
  <si>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</si>
  <si>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</si>
  <si>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</si>
  <si>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</si>
  <si>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</si>
  <si>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</si>
  <si>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</si>
  <si>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</si>
  <si>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</si>
  <si>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</si>
  <si>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</si>
  <si>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</si>
  <si>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</si>
  <si>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</si>
  <si>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</si>
  <si>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</si>
  <si>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</si>
  <si>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</si>
  <si>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</si>
  <si>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</si>
  <si>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</si>
  <si>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</si>
  <si>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</si>
  <si>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</si>
  <si>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</si>
  <si>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</si>
  <si>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</si>
  <si>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</si>
  <si>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</si>
  <si>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</si>
  <si>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</si>
  <si>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</si>
  <si>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</si>
  <si>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</si>
  <si>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</si>
  <si>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</si>
  <si>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</si>
  <si>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</si>
  <si>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</si>
  <si>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</si>
  <si>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</si>
  <si>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</si>
  <si>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</si>
  <si>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</si>
  <si>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</si>
  <si>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</si>
  <si>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</si>
  <si>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</si>
  <si>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</si>
  <si>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</si>
  <si>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</si>
  <si>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</si>
  <si>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</si>
  <si>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</si>
  <si>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</si>
  <si>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</si>
  <si>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</si>
  <si>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</si>
  <si>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</si>
  <si>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</si>
  <si>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</si>
  <si>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</si>
  <si>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</si>
  <si>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</si>
  <si>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</si>
  <si>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</si>
  <si>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</si>
  <si>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</si>
  <si>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</si>
  <si>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</si>
  <si>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</si>
  <si>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</si>
  <si>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</si>
  <si>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</si>
  <si>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</si>
  <si>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</si>
  <si>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</si>
  <si>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</si>
  <si>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</si>
  <si>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</si>
  <si>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</si>
  <si>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</si>
  <si>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</si>
  <si>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</si>
  <si>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</si>
  <si>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</si>
  <si>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</si>
  <si>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</si>
  <si>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</si>
  <si>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</si>
  <si>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</si>
  <si>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</si>
  <si>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</si>
  <si>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</si>
  <si>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</si>
  <si>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</si>
  <si>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</si>
  <si>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</si>
  <si>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</si>
  <si>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</si>
  <si>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</si>
  <si>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</si>
  <si>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</si>
  <si>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</si>
  <si>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</si>
  <si>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</si>
  <si>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</si>
  <si>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</si>
  <si>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</si>
  <si>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</si>
  <si>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</si>
  <si>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</si>
  <si>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</si>
  <si>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</si>
  <si>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</si>
  <si>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</si>
  <si>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</si>
  <si>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</si>
  <si>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</si>
  <si>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</si>
  <si>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</si>
  <si>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</si>
  <si>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</si>
  <si>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</si>
  <si>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</si>
  <si>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</si>
  <si>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</si>
  <si>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</si>
  <si>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</si>
  <si>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</si>
  <si>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</si>
  <si>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</si>
  <si>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</si>
  <si>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</si>
  <si>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</si>
  <si>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</si>
  <si>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</si>
  <si>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</si>
  <si>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</si>
  <si>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</si>
  <si>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</si>
  <si>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</si>
  <si>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</si>
  <si>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</si>
  <si>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</si>
  <si>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</si>
  <si>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</si>
  <si>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</si>
  <si>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</si>
  <si>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</si>
  <si>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</si>
  <si>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</si>
  <si>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</si>
  <si>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</si>
  <si>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</si>
  <si>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</si>
  <si>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</si>
  <si>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</si>
  <si>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</si>
  <si>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</si>
  <si>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</si>
  <si>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</si>
  <si>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</si>
  <si>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</si>
  <si>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</si>
  <si>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</si>
  <si>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</si>
  <si>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</si>
  <si>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</si>
  <si>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</si>
  <si>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</si>
  <si>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</si>
  <si>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</si>
  <si>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</si>
  <si>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</si>
  <si>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</si>
  <si>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</si>
  <si>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</si>
  <si>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</si>
  <si>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</si>
  <si>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</si>
  <si>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</si>
  <si>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</si>
  <si>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</si>
  <si>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</si>
  <si>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</si>
  <si>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</si>
  <si>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</si>
  <si>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</si>
  <si>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</si>
  <si>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</si>
  <si>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</si>
  <si>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</si>
  <si>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</si>
  <si>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</si>
  <si>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</si>
  <si>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</si>
  <si>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</si>
  <si>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</si>
  <si>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</si>
  <si>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</si>
  <si>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</si>
  <si>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</si>
  <si>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</si>
  <si>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</si>
  <si>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</si>
  <si>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</si>
  <si>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</si>
  <si>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</si>
  <si>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</si>
  <si>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</si>
  <si>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</si>
  <si>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</si>
  <si>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</si>
  <si>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</si>
  <si>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</si>
  <si>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</si>
  <si>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</si>
  <si>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</si>
  <si>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</si>
  <si>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</si>
  <si>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</si>
  <si>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</si>
  <si>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</si>
  <si>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</si>
  <si>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</si>
  <si>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</si>
  <si>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</si>
  <si>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</si>
  <si>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</si>
  <si>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</si>
  <si>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</si>
  <si>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</si>
  <si>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</si>
  <si>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</si>
  <si>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</si>
  <si>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</si>
  <si>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</si>
  <si>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</si>
  <si>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</si>
  <si>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</si>
  <si>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</si>
  <si>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</si>
  <si>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</si>
  <si>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</si>
  <si>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</si>
  <si>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</si>
  <si>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</si>
  <si>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</si>
  <si>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</si>
  <si>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</si>
  <si>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</si>
  <si>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</si>
  <si>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</si>
  <si>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</si>
  <si>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</si>
  <si>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</si>
  <si>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</si>
  <si>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</si>
  <si>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</si>
  <si>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</si>
  <si>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</si>
  <si>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</si>
  <si>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</si>
  <si>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</si>
  <si>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</si>
  <si>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</si>
  <si>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</si>
  <si>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</si>
  <si>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</si>
  <si>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</si>
  <si>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</si>
  <si>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</si>
  <si>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</si>
  <si>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</si>
  <si>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</si>
  <si>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</si>
  <si>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</si>
  <si>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</si>
  <si>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</si>
  <si>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</si>
  <si>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</si>
  <si>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</si>
  <si>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</si>
  <si>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</si>
  <si>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</si>
  <si>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</si>
  <si>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</si>
  <si>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</si>
  <si>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</si>
  <si>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</si>
  <si>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</si>
  <si>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</si>
  <si>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</si>
  <si>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</si>
  <si>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</si>
  <si>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</si>
  <si>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</si>
  <si>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</si>
  <si>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</si>
  <si>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</si>
  <si>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</si>
  <si>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</si>
  <si>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</si>
  <si>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</si>
  <si>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</si>
  <si>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</si>
  <si>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</si>
  <si>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</si>
  <si>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</si>
  <si>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</si>
  <si>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</si>
  <si>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</si>
  <si>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</si>
  <si>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</si>
  <si>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</si>
  <si>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</si>
  <si>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</si>
  <si>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</si>
  <si>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</si>
  <si>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</si>
  <si>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</si>
  <si>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</si>
  <si>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</si>
  <si>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</si>
  <si>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</si>
  <si>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</si>
  <si>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</si>
  <si>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</si>
  <si>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</si>
  <si>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</si>
  <si>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</si>
  <si>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</si>
  <si>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</si>
  <si>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</si>
  <si>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</si>
  <si>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</si>
  <si>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</si>
  <si>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</si>
  <si>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</si>
  <si>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</si>
  <si>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</si>
  <si>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</si>
  <si>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</si>
  <si>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</si>
  <si>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</si>
  <si>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</si>
  <si>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</si>
  <si>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</si>
  <si>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</si>
  <si>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</si>
  <si>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</si>
  <si>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</si>
  <si>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</si>
  <si>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</si>
  <si>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</si>
  <si>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</si>
  <si>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</si>
  <si>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</si>
  <si>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</si>
  <si>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</si>
  <si>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</si>
  <si>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</si>
  <si>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</si>
  <si>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</si>
  <si>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</si>
  <si>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</si>
  <si>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</si>
  <si>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</si>
  <si>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</si>
  <si>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</si>
  <si>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</si>
  <si>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</si>
  <si>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</si>
  <si>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</si>
  <si>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</si>
  <si>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</si>
  <si>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</si>
  <si>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</si>
  <si>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</si>
  <si>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</si>
  <si>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</si>
  <si>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</si>
  <si>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</si>
  <si>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</si>
  <si>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</si>
  <si>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</si>
  <si>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</si>
  <si>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</si>
  <si>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</si>
  <si>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</si>
  <si>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</si>
  <si>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</si>
  <si>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</si>
  <si>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</si>
  <si>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</si>
  <si>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</si>
  <si>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</si>
  <si>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</si>
  <si>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</si>
  <si>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</si>
  <si>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</si>
  <si>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</si>
  <si>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</si>
  <si>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</si>
  <si>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</si>
  <si>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</si>
  <si>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</si>
  <si>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</si>
  <si>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</si>
  <si>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</si>
  <si>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</si>
  <si>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</si>
  <si>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</si>
  <si>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</si>
  <si>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</si>
  <si>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</si>
  <si>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</si>
  <si>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</si>
  <si>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</si>
  <si>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</si>
  <si>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</si>
  <si>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</si>
  <si>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</si>
  <si>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</si>
  <si>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</si>
  <si>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</si>
  <si>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</si>
  <si>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</si>
  <si>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</si>
  <si>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</si>
  <si>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</si>
  <si>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</si>
  <si>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</si>
  <si>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</si>
  <si>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</si>
  <si>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</si>
  <si>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</si>
  <si>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</si>
  <si>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</si>
  <si>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</si>
  <si>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</si>
  <si>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</si>
  <si>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</si>
  <si>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</si>
  <si>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</si>
  <si>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</si>
  <si>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</si>
  <si>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</si>
  <si>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</si>
  <si>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</si>
  <si>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</si>
  <si>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</si>
  <si>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</si>
  <si>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</si>
  <si>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</si>
  <si>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</si>
  <si>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</si>
  <si>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</si>
  <si>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</si>
  <si>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</si>
  <si>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</si>
  <si>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</si>
  <si>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</si>
  <si>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</si>
  <si>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</si>
  <si>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</si>
  <si>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</si>
  <si>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</si>
  <si>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</si>
  <si>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</si>
  <si>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</si>
  <si>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</si>
  <si>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</si>
  <si>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</si>
  <si>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</si>
  <si>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</si>
  <si>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</si>
  <si>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</si>
  <si>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</si>
  <si>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</si>
  <si>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</si>
  <si>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</si>
  <si>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</si>
  <si>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</si>
  <si>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</si>
  <si>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</si>
  <si>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</si>
  <si>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</si>
  <si>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</si>
  <si>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</si>
  <si>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</si>
  <si>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</si>
  <si>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</si>
  <si>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</si>
  <si>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</si>
  <si>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</si>
  <si>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</si>
  <si>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</si>
  <si>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</si>
  <si>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</si>
  <si>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</si>
  <si>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</si>
  <si>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</si>
  <si>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</si>
  <si>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</si>
  <si>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</si>
  <si>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</si>
  <si>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</si>
  <si>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</si>
  <si>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</si>
  <si>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</si>
  <si>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</si>
  <si>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</si>
  <si>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</si>
  <si>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</si>
  <si>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</si>
  <si>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</si>
  <si>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</si>
  <si>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</si>
  <si>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</si>
  <si>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</si>
  <si>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</si>
  <si>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</si>
  <si>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</si>
  <si>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</si>
  <si>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</si>
  <si>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</si>
  <si>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</si>
  <si>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</si>
  <si>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</si>
  <si>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</si>
  <si>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</si>
  <si>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</si>
  <si>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</si>
  <si>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</si>
  <si>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</si>
  <si>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</si>
  <si>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</si>
  <si>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</si>
  <si>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</si>
  <si>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</si>
  <si>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</si>
  <si>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</si>
  <si>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</si>
  <si>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</si>
  <si>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</si>
  <si>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</si>
  <si>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</si>
  <si>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</si>
  <si>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</si>
  <si>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</si>
  <si>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</si>
  <si>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</si>
  <si>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</si>
  <si>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</si>
  <si>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</si>
  <si>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</si>
  <si>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</si>
  <si>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</si>
  <si>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</si>
  <si>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</si>
  <si>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</si>
  <si>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</si>
  <si>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</si>
  <si>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</si>
  <si>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</si>
  <si>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</si>
  <si>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</si>
  <si>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</si>
  <si>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</si>
  <si>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</si>
  <si>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</si>
  <si>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</si>
  <si>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</si>
  <si>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</si>
  <si>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</si>
  <si>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</si>
  <si>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</si>
  <si>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</si>
  <si>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</si>
  <si>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</si>
  <si>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</si>
  <si>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</si>
  <si>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</si>
  <si>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</si>
  <si>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</si>
  <si>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</si>
  <si>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</si>
  <si>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</si>
  <si>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</si>
  <si>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</si>
  <si>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</si>
  <si>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</si>
  <si>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</si>
  <si>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</si>
  <si>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</si>
  <si>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</si>
  <si>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</si>
  <si>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</si>
  <si>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</si>
  <si>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</si>
  <si>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</si>
  <si>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</si>
  <si>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</si>
  <si>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</si>
  <si>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</si>
  <si>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</si>
  <si>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</si>
  <si>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</si>
  <si>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</si>
  <si>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</si>
  <si>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</si>
  <si>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</si>
  <si>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</si>
  <si>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</si>
  <si>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</si>
  <si>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</si>
  <si>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</si>
  <si>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</si>
  <si>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</si>
  <si>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</si>
  <si>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</si>
  <si>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</si>
  <si>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</si>
  <si>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</si>
  <si>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</si>
  <si>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</si>
  <si>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</si>
  <si>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</si>
  <si>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</si>
  <si>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</si>
  <si>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</si>
  <si>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</si>
  <si>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</si>
  <si>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</si>
  <si>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</si>
  <si>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</si>
  <si>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</si>
  <si>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</si>
  <si>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</si>
  <si>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</si>
  <si>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</si>
  <si>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</si>
  <si>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</si>
  <si>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</si>
  <si>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</si>
  <si>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</si>
  <si>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</si>
  <si>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</si>
  <si>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</si>
  <si>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</si>
  <si>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</si>
  <si>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</si>
  <si>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</si>
  <si>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</si>
  <si>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</si>
  <si>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</si>
  <si>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</si>
  <si>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</si>
  <si>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</si>
  <si>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</si>
  <si>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</si>
  <si>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</si>
  <si>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</si>
  <si>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</si>
  <si>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</si>
  <si>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</si>
  <si>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</si>
  <si>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</si>
  <si>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</si>
  <si>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</si>
  <si>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</si>
  <si>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</si>
  <si>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</si>
  <si>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</si>
  <si>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</si>
  <si>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</si>
  <si>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</si>
  <si>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</si>
  <si>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</si>
  <si>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</si>
  <si>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</si>
  <si>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</si>
  <si>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</si>
  <si>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</si>
  <si>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</si>
  <si>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</si>
  <si>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</si>
  <si>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</si>
  <si>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</si>
  <si>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</si>
  <si>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</si>
  <si>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</si>
  <si>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</si>
  <si>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</si>
  <si>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</si>
  <si>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</si>
  <si>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</si>
  <si>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</si>
  <si>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</si>
  <si>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</si>
  <si>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</si>
  <si>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</si>
  <si>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</si>
  <si>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</si>
  <si>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</si>
  <si>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</si>
  <si>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</si>
  <si>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</si>
  <si>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</si>
  <si>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</si>
  <si>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</si>
  <si>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</si>
  <si>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</si>
  <si>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</si>
  <si>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</si>
  <si>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</si>
  <si>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</si>
  <si>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</si>
  <si>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</si>
  <si>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</si>
  <si>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</si>
  <si>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</si>
  <si>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</si>
  <si>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</si>
  <si>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</si>
  <si>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</si>
  <si>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</si>
  <si>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</si>
  <si>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</si>
  <si>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</si>
  <si>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</si>
  <si>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</si>
  <si>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</si>
  <si>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</si>
  <si>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</si>
  <si>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</si>
  <si>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</si>
  <si>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</si>
  <si>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</si>
  <si>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</si>
  <si>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</si>
  <si>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</si>
  <si>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</si>
  <si>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</si>
  <si>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</si>
  <si>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</si>
  <si>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</si>
  <si>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</si>
  <si>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</si>
  <si>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</si>
  <si>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</si>
  <si>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</si>
  <si>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</si>
  <si>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</si>
  <si>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</si>
  <si>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</si>
  <si>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</si>
  <si>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</si>
  <si>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</si>
  <si>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</si>
  <si>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</si>
  <si>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</si>
  <si>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</si>
  <si>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</si>
  <si>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</si>
  <si>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</si>
  <si>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</si>
  <si>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</si>
  <si>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</si>
  <si>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</si>
  <si>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</si>
  <si>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</si>
  <si>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</si>
  <si>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</si>
  <si>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</si>
  <si>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</si>
  <si>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</si>
  <si>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</si>
  <si>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</si>
  <si>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</si>
  <si>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</si>
  <si>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</si>
  <si>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</si>
  <si>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</si>
  <si>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</si>
  <si>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</si>
  <si>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</si>
  <si>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</si>
  <si>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</si>
  <si>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</si>
  <si>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</si>
  <si>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</si>
  <si>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</si>
  <si>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</si>
  <si>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</si>
  <si>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</si>
  <si>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</si>
  <si>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</si>
  <si>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</si>
  <si>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</si>
  <si>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</si>
  <si>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</si>
  <si>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</si>
  <si>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</si>
  <si>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</si>
  <si>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</si>
  <si>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</si>
  <si>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</si>
  <si>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</si>
  <si>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</si>
  <si>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</si>
  <si>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</si>
  <si>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</si>
  <si>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</si>
  <si>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</si>
  <si>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</si>
  <si>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</si>
  <si>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</si>
  <si>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</si>
  <si>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</si>
  <si>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</si>
  <si>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</si>
  <si>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</si>
  <si>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</si>
  <si>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</si>
  <si>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</si>
  <si>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</si>
  <si>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</si>
  <si>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</si>
  <si>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</si>
  <si>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</si>
  <si>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</si>
  <si>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</si>
  <si>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</si>
  <si>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</si>
  <si>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</si>
  <si>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</si>
  <si>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</si>
  <si>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</si>
  <si>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</si>
  <si>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</si>
  <si>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</si>
  <si>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</si>
  <si>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</si>
  <si>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</si>
  <si>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</si>
  <si>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</si>
  <si>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</si>
  <si>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</si>
  <si>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</si>
  <si>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</si>
  <si>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</si>
  <si>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</si>
  <si>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</si>
  <si>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</si>
  <si>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</si>
  <si>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</si>
  <si>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</si>
  <si>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</si>
  <si>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</si>
  <si>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</si>
  <si>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</si>
  <si>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</si>
  <si>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</si>
  <si>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</si>
  <si>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</si>
  <si>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</si>
  <si>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</si>
  <si>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</si>
  <si>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</si>
  <si>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</si>
  <si>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</si>
  <si>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</si>
  <si>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</si>
  <si>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</si>
  <si>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</si>
  <si>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</si>
  <si>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</si>
  <si>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</si>
  <si>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</si>
  <si>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</si>
  <si>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</si>
  <si>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</si>
  <si>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</si>
  <si>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</si>
  <si>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</si>
  <si>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</si>
  <si>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</si>
  <si>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</si>
  <si>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</si>
  <si>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</si>
  <si>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</si>
  <si>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</si>
  <si>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</si>
  <si>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</si>
  <si>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</si>
  <si>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</si>
  <si>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</si>
  <si>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</si>
  <si>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</si>
  <si>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</si>
  <si>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</si>
  <si>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</si>
  <si>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</si>
  <si>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</si>
  <si>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</si>
  <si>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</si>
  <si>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</si>
  <si>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</si>
  <si>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</si>
  <si>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</si>
  <si>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</si>
  <si>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</si>
  <si>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</si>
  <si>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</si>
  <si>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</si>
  <si>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</si>
  <si>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</si>
  <si>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</si>
  <si>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</si>
  <si>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</si>
  <si>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</si>
  <si>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</si>
  <si>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</si>
  <si>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</si>
  <si>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</si>
  <si>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</si>
  <si>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</si>
  <si>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</si>
  <si>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</si>
  <si>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</si>
  <si>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</si>
  <si>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</si>
  <si>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</si>
  <si>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</si>
  <si>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</si>
  <si>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</si>
  <si>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</si>
  <si>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</si>
  <si>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</si>
  <si>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</si>
  <si>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</si>
  <si>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</si>
  <si>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</si>
  <si>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</si>
  <si>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</si>
  <si>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</si>
  <si>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</si>
  <si>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</si>
  <si>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</si>
  <si>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</si>
  <si>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</si>
  <si>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</si>
  <si>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</si>
  <si>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</si>
  <si>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</si>
  <si>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</si>
  <si>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</si>
  <si>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</si>
  <si>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</si>
  <si>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</si>
  <si>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</si>
  <si>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</si>
  <si>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</si>
  <si>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</si>
  <si>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</si>
  <si>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</si>
  <si>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</si>
  <si>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</si>
  <si>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</si>
  <si>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</si>
  <si>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</si>
  <si>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</si>
  <si>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</si>
  <si>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</si>
  <si>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</si>
  <si>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</si>
  <si>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</si>
  <si>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</si>
  <si>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</si>
  <si>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</si>
  <si>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</si>
  <si>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</si>
  <si>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</si>
  <si>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</si>
  <si>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</si>
  <si>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</si>
  <si>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</si>
  <si>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</si>
  <si>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</si>
  <si>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</si>
  <si>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</si>
  <si>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</si>
  <si>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</si>
  <si>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</si>
  <si>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</si>
  <si>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</si>
  <si>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</si>
  <si>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</si>
  <si>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</si>
  <si>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</si>
  <si>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</si>
  <si>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</si>
  <si>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</si>
  <si>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</si>
  <si>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</si>
  <si>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</si>
  <si>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</si>
  <si>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</si>
  <si>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</si>
  <si>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</si>
  <si>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</si>
  <si>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</si>
  <si>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</si>
  <si>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</si>
  <si>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</si>
  <si>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</si>
  <si>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</si>
  <si>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</si>
  <si>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</si>
  <si>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</si>
  <si>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</si>
  <si>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</si>
  <si>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</si>
  <si>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</si>
  <si>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</si>
  <si>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</si>
  <si>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</si>
  <si>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</si>
  <si>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</si>
  <si>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</si>
  <si>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</si>
  <si>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</si>
  <si>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</si>
  <si>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</si>
  <si>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</si>
  <si>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</si>
  <si>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</si>
  <si>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</si>
  <si>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</si>
  <si>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</si>
  <si>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</si>
  <si>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</si>
  <si>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</si>
  <si>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</si>
  <si>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</si>
  <si>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</si>
  <si>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</si>
  <si>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</si>
  <si>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</si>
  <si>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</si>
  <si>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</si>
  <si>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</si>
  <si>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</si>
  <si>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</si>
  <si>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</si>
  <si>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</si>
  <si>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</si>
  <si>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</si>
  <si>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</si>
  <si>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</si>
  <si>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</si>
  <si>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</si>
  <si>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</si>
  <si>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</si>
  <si>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</si>
  <si>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</si>
  <si>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</si>
  <si>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</si>
  <si>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</si>
  <si>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</si>
  <si>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</si>
  <si>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</si>
  <si>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</si>
  <si>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</si>
  <si>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</si>
  <si>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</si>
  <si>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</si>
  <si>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</si>
  <si>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</si>
  <si>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</si>
  <si>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</si>
  <si>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</si>
  <si>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</si>
  <si>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</si>
  <si>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</si>
  <si>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</si>
  <si>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</si>
  <si>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</si>
  <si>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</si>
  <si>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</si>
  <si>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</si>
  <si>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</si>
  <si>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</si>
  <si>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</si>
  <si>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</si>
  <si>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</si>
  <si>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</si>
  <si>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</si>
  <si>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</si>
  <si>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</si>
  <si>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</si>
  <si>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</si>
  <si>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</si>
  <si>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</si>
  <si>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</si>
  <si>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</si>
  <si>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</si>
  <si>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</si>
  <si>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</si>
  <si>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</si>
  <si>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</si>
  <si>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</si>
  <si>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</si>
  <si>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</si>
  <si>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</si>
  <si>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</si>
  <si>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</si>
  <si>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</si>
  <si>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</si>
  <si>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</si>
  <si>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</si>
  <si>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</si>
  <si>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</si>
  <si>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</si>
  <si>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</si>
  <si>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</si>
  <si>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</si>
  <si>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</si>
  <si>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</si>
  <si>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</si>
  <si>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</si>
  <si>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</si>
  <si>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</si>
  <si>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</si>
  <si>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</si>
  <si>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</si>
  <si>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</si>
  <si>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</si>
  <si>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</si>
  <si>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</si>
  <si>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</si>
  <si>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</si>
  <si>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</si>
  <si>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</si>
  <si>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</si>
  <si>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</si>
  <si>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</si>
  <si>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</si>
  <si>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</si>
  <si>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</si>
  <si>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</si>
  <si>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</si>
  <si>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</si>
  <si>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</si>
  <si>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</si>
  <si>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</si>
  <si>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</si>
  <si>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</si>
  <si>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</si>
  <si>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</si>
  <si>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</si>
  <si>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</si>
  <si>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</si>
  <si>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</si>
  <si>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</si>
  <si>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</si>
  <si>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</si>
  <si>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</si>
  <si>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</si>
  <si>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</si>
  <si>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</si>
  <si>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</si>
  <si>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</si>
  <si>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</si>
  <si>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</si>
  <si>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</si>
  <si>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</si>
  <si>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</si>
  <si>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</si>
  <si>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</si>
  <si>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</si>
  <si>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</si>
  <si>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</si>
  <si>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</si>
  <si>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</si>
  <si>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</si>
  <si>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</si>
  <si>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</si>
  <si>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</si>
  <si>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</si>
  <si>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</si>
  <si>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</si>
  <si>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</si>
  <si>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</si>
  <si>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</si>
  <si>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</si>
  <si>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</si>
  <si>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</si>
  <si>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</si>
  <si>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</si>
  <si>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</si>
  <si>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</si>
  <si>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</si>
  <si>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</si>
  <si>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</si>
  <si>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</si>
  <si>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</si>
  <si>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</si>
  <si>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</si>
  <si>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</si>
  <si>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</si>
  <si>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</si>
  <si>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</si>
  <si>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</si>
  <si>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</si>
  <si>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</si>
  <si>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</si>
  <si>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</si>
  <si>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</si>
  <si>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</si>
  <si>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</si>
  <si>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</si>
  <si>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</si>
  <si>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</si>
  <si>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</si>
  <si>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</si>
  <si>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</si>
  <si>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</si>
  <si>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</si>
  <si>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</si>
  <si>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</si>
  <si>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</si>
  <si>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</si>
  <si>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</si>
  <si>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</si>
  <si>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</si>
  <si>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</si>
  <si>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</si>
  <si>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</si>
  <si>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</si>
  <si>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</si>
  <si>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</si>
  <si>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</si>
  <si>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</si>
  <si>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</si>
  <si>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</si>
  <si>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</si>
  <si>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</si>
  <si>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</si>
  <si>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</si>
  <si>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</si>
  <si>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</si>
  <si>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</si>
  <si>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</si>
  <si>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</si>
  <si>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</si>
  <si>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</si>
  <si>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</si>
  <si>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</si>
  <si>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</si>
  <si>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</si>
  <si>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</si>
  <si>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</si>
  <si>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</si>
  <si>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</si>
  <si>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</si>
  <si>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</si>
  <si>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</si>
  <si>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</si>
  <si>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</si>
  <si>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</si>
  <si>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</si>
  <si>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</si>
  <si>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</si>
  <si>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</si>
  <si>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</si>
  <si>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</si>
  <si>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</si>
  <si>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</si>
  <si>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</si>
  <si>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</si>
  <si>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</si>
  <si>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</si>
  <si>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</si>
  <si>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</si>
  <si>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</si>
  <si>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</si>
  <si>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</si>
  <si>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</si>
  <si>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</si>
  <si>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</si>
  <si>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</si>
  <si>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</si>
  <si>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</si>
  <si>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</si>
  <si>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</si>
  <si>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</si>
  <si>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</si>
  <si>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</si>
  <si>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</si>
  <si>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</si>
  <si>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</si>
  <si>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</si>
  <si>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</si>
  <si>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</si>
  <si>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</si>
  <si>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</si>
  <si>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</si>
  <si>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</si>
  <si>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</si>
  <si>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</si>
  <si>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</si>
  <si>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</si>
  <si>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</si>
  <si>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</si>
  <si>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</si>
  <si>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</si>
  <si>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</si>
  <si>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</si>
  <si>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</si>
  <si>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</si>
  <si>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</si>
  <si>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</si>
  <si>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</si>
  <si>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</si>
  <si>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</si>
  <si>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</si>
  <si>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</si>
  <si>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</si>
  <si>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</si>
  <si>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</si>
  <si>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</si>
  <si>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</si>
  <si>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</si>
  <si>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</si>
  <si>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</si>
  <si>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</si>
  <si>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</si>
  <si>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</si>
  <si>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</si>
  <si>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</si>
  <si>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</si>
  <si>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</si>
  <si>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</si>
  <si>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</si>
  <si>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</si>
  <si>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</si>
  <si>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</si>
  <si>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</si>
  <si>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</si>
  <si>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</si>
  <si>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</si>
  <si>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</si>
  <si>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</si>
  <si>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</si>
  <si>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</si>
  <si>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</si>
  <si>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</si>
  <si>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</si>
  <si>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</si>
  <si>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</si>
  <si>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</si>
  <si>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</si>
  <si>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</si>
  <si>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</si>
  <si>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</si>
  <si>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</si>
  <si>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</si>
  <si>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</si>
  <si>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</si>
  <si>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</si>
  <si>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</si>
  <si>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</si>
  <si>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</si>
  <si>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</si>
  <si>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</si>
  <si>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</si>
  <si>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</si>
  <si>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</si>
  <si>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</si>
  <si>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</si>
  <si>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</si>
  <si>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</si>
  <si>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</si>
  <si>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</si>
  <si>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</si>
  <si>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</si>
  <si>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</si>
  <si>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</si>
  <si>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</si>
  <si>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</si>
  <si>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</si>
  <si>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</si>
  <si>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</si>
  <si>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</si>
  <si>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</si>
  <si>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</si>
  <si>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</si>
  <si>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</si>
  <si>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</si>
  <si>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</si>
  <si>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</si>
  <si>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</si>
  <si>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</si>
  <si>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</si>
  <si>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</si>
  <si>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</si>
  <si>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</si>
  <si>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</si>
  <si>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</si>
  <si>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</si>
  <si>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</si>
  <si>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</si>
  <si>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</si>
  <si>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</si>
  <si>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</si>
  <si>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</si>
  <si>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</si>
  <si>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</si>
  <si>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</si>
  <si>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</si>
  <si>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</si>
  <si>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</si>
  <si>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</si>
  <si>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</si>
  <si>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</si>
  <si>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</si>
  <si>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</si>
  <si>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</si>
  <si>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</si>
  <si>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</si>
  <si>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</si>
  <si>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</si>
  <si>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</si>
  <si>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</si>
  <si>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</si>
  <si>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</si>
  <si>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</si>
  <si>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</si>
  <si>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</si>
  <si>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</si>
  <si>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</si>
  <si>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</si>
  <si>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</si>
  <si>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</si>
  <si>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</si>
  <si>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</si>
  <si>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</si>
  <si>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</si>
  <si>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</si>
  <si>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</si>
  <si>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</si>
  <si>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</si>
  <si>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</si>
  <si>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</si>
  <si>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</si>
  <si>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</si>
  <si>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</si>
  <si>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</si>
  <si>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</si>
  <si>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</si>
  <si>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</si>
  <si>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</si>
  <si>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</si>
  <si>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</si>
  <si>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</si>
  <si>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</si>
  <si>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</si>
  <si>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</si>
  <si>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</si>
  <si>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</si>
  <si>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</si>
  <si>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</si>
  <si>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</si>
  <si>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</si>
  <si>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</si>
  <si>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</si>
  <si>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</si>
  <si>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</si>
  <si>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</si>
  <si>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</si>
  <si>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</si>
  <si>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</si>
  <si>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</si>
  <si>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</si>
  <si>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</si>
  <si>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</si>
  <si>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</si>
  <si>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</si>
  <si>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</si>
  <si>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</si>
  <si>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</si>
  <si>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</si>
  <si>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</si>
  <si>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</si>
  <si>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</si>
  <si>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</si>
  <si>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</si>
  <si>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</si>
  <si>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</si>
  <si>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</si>
  <si>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</si>
  <si>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</si>
  <si>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</si>
  <si>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</si>
  <si>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</si>
  <si>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</si>
  <si>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</si>
  <si>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</si>
  <si>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</si>
  <si>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</si>
  <si>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</si>
  <si>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</si>
  <si>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</si>
  <si>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</si>
  <si>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</si>
  <si>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</si>
  <si>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</si>
  <si>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</si>
  <si>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</si>
  <si>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</si>
  <si>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</si>
  <si>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</si>
  <si>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</si>
  <si>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</si>
  <si>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</si>
  <si>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</si>
  <si>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</si>
  <si>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</si>
  <si>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</si>
  <si>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</si>
  <si>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</si>
  <si>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</si>
  <si>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</si>
  <si>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</si>
  <si>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</si>
  <si>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</si>
  <si>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</si>
  <si>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</si>
  <si>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</si>
  <si>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</si>
  <si>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</si>
  <si>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</si>
  <si>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</si>
  <si>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</si>
  <si>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</si>
  <si>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</si>
  <si>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</si>
  <si>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</si>
  <si>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</si>
  <si>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</si>
  <si>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</si>
  <si>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</si>
  <si>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</si>
  <si>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</si>
  <si>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</si>
  <si>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</si>
  <si>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</si>
  <si>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</si>
  <si>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</si>
  <si>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</si>
  <si>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</si>
  <si>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</si>
  <si>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</si>
  <si>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</si>
  <si>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</si>
  <si>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</si>
  <si>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</si>
  <si>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</si>
  <si>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</si>
  <si>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</si>
  <si>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</si>
  <si>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</si>
  <si>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</si>
  <si>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</si>
  <si>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</si>
  <si>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</si>
  <si>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</si>
  <si>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</si>
  <si>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</si>
  <si>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</si>
  <si>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</si>
  <si>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</si>
  <si>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</si>
  <si>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</si>
  <si>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</si>
  <si>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</si>
  <si>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</si>
  <si>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</si>
  <si>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</si>
  <si>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</si>
  <si>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</si>
  <si>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</si>
  <si>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</si>
  <si>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</si>
  <si>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</si>
  <si>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</si>
  <si>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</si>
  <si>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</si>
  <si>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</si>
  <si>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</si>
  <si>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</si>
  <si>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</si>
  <si>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</si>
  <si>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</si>
  <si>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</si>
  <si>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</si>
  <si>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</si>
  <si>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</si>
  <si>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</si>
  <si>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</si>
  <si>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</si>
  <si>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</si>
  <si>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</si>
  <si>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</si>
  <si>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</si>
  <si>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</si>
  <si>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</si>
  <si>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</si>
  <si>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</si>
  <si>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</si>
  <si>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</si>
  <si>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</si>
  <si>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</si>
  <si>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</si>
  <si>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</si>
  <si>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</si>
  <si>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</si>
  <si>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</si>
  <si>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</si>
  <si>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</si>
  <si>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</si>
  <si>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</si>
  <si>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</si>
  <si>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</si>
  <si>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</si>
  <si>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</si>
  <si>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</si>
  <si>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</si>
  <si>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</si>
  <si>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</si>
  <si>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</si>
  <si>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</si>
  <si>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</si>
  <si>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</si>
  <si>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</si>
  <si>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</si>
  <si>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</si>
  <si>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</si>
  <si>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</si>
  <si>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</si>
  <si>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</si>
  <si>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</si>
  <si>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</si>
  <si>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</si>
  <si>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</si>
  <si>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</si>
  <si>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</si>
  <si>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</si>
  <si>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</si>
  <si>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</si>
  <si>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</si>
  <si>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</si>
  <si>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</si>
  <si>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</si>
  <si>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</si>
  <si>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</si>
  <si>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</si>
  <si>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</si>
  <si>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</si>
  <si>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</si>
  <si>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</si>
  <si>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</si>
  <si>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</si>
  <si>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</si>
  <si>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</si>
  <si>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</si>
  <si>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</si>
  <si>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</si>
  <si>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</si>
  <si>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</si>
  <si>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</si>
  <si>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</si>
  <si>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</si>
  <si>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</si>
  <si>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</si>
  <si>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</si>
  <si>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</si>
  <si>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</si>
  <si>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</si>
  <si>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</si>
  <si>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</si>
  <si>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</si>
  <si>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</si>
  <si>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</si>
  <si>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</si>
  <si>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</si>
  <si>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</si>
  <si>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</si>
  <si>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</si>
  <si>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</si>
  <si>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</si>
  <si>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</si>
  <si>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</si>
  <si>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</si>
  <si>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</si>
  <si>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</si>
  <si>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</si>
  <si>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</si>
  <si>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</si>
  <si>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</si>
  <si>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</si>
  <si>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</si>
  <si>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</si>
  <si>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</si>
  <si>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</si>
  <si>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</si>
  <si>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</si>
  <si>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</si>
  <si>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</si>
  <si>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</si>
  <si>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</si>
  <si>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</si>
  <si>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</si>
  <si>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</si>
  <si>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</si>
  <si>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</si>
  <si>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</si>
  <si>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</si>
  <si>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</si>
  <si>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</si>
  <si>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</si>
  <si>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</si>
  <si>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</si>
  <si>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</si>
  <si>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</si>
  <si>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</si>
  <si>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</si>
  <si>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</si>
  <si>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</si>
  <si>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</si>
  <si>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</si>
  <si>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</si>
  <si>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</si>
  <si>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</si>
  <si>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</si>
  <si>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</si>
  <si>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</si>
  <si>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</si>
  <si>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</si>
  <si>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</si>
  <si>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</si>
  <si>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</si>
  <si>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</si>
  <si>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</si>
  <si>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</si>
  <si>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</si>
  <si>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</si>
  <si>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</si>
  <si>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</si>
  <si>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</si>
  <si>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</si>
  <si>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</si>
  <si>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</si>
  <si>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</si>
  <si>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</si>
  <si>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</si>
  <si>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</si>
  <si>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</si>
  <si>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</si>
  <si>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</si>
  <si>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</si>
  <si>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</si>
  <si>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</si>
  <si>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</si>
  <si>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</si>
  <si>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</si>
  <si>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</si>
  <si>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</si>
  <si>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</si>
  <si>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</si>
  <si>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</si>
  <si>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</si>
  <si>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</si>
  <si>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</si>
  <si>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</si>
  <si>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</si>
  <si>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</si>
  <si>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</si>
  <si>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</si>
  <si>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</si>
  <si>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</si>
  <si>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</si>
  <si>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</si>
  <si>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</si>
  <si>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</si>
  <si>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</si>
  <si>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</si>
  <si>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</si>
  <si>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</si>
  <si>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</si>
  <si>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</si>
  <si>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</si>
  <si>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</si>
  <si>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</si>
  <si>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</si>
  <si>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</si>
  <si>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</si>
  <si>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</si>
  <si>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</si>
  <si>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</si>
  <si>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</si>
  <si>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</si>
  <si>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</si>
  <si>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</si>
  <si>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</si>
  <si>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</si>
  <si>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</si>
  <si>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</si>
  <si>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</si>
  <si>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</si>
  <si>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</si>
  <si>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</si>
  <si>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</si>
  <si>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</si>
  <si>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</si>
  <si>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</si>
  <si>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</si>
  <si>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</si>
  <si>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</si>
  <si>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</si>
  <si>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</si>
  <si>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</si>
  <si>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</si>
  <si>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</si>
  <si>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</si>
  <si>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</si>
  <si>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</si>
  <si>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</si>
  <si>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</si>
  <si>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</si>
  <si>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</si>
  <si>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</si>
  <si>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</si>
  <si>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</si>
  <si>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</si>
  <si>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</si>
  <si>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</si>
  <si>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</si>
  <si>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</si>
  <si>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</si>
  <si>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</si>
  <si>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</si>
  <si>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</si>
  <si>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</si>
  <si>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</si>
  <si>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</si>
  <si>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</si>
  <si>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</si>
  <si>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</si>
  <si>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</si>
  <si>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</si>
  <si>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</si>
  <si>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</si>
  <si>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</si>
  <si>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</si>
  <si>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</si>
  <si>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</si>
  <si>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</si>
  <si>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</si>
  <si>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</si>
  <si>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</si>
  <si>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</si>
  <si>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</si>
  <si>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</si>
  <si>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</si>
  <si>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</si>
  <si>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</si>
  <si>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</si>
  <si>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</si>
  <si>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</si>
  <si>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</si>
  <si>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</si>
  <si>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</si>
  <si>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</si>
  <si>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</si>
  <si>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</si>
  <si>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</si>
  <si>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</si>
  <si>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</si>
  <si>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</si>
  <si>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</si>
  <si>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</si>
  <si>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</si>
  <si>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</si>
  <si>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</si>
  <si>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</si>
  <si>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</si>
  <si>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</si>
  <si>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</si>
  <si>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</si>
  <si>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</si>
  <si>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</si>
  <si>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</si>
  <si>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</si>
  <si>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</si>
  <si>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</si>
  <si>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</si>
  <si>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</si>
  <si>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</si>
  <si>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</si>
  <si>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</si>
  <si>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</si>
  <si>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</si>
  <si>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</si>
  <si>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</si>
  <si>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</si>
  <si>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</si>
  <si>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</si>
  <si>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</si>
  <si>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</si>
  <si>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</si>
  <si>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</si>
  <si>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</si>
  <si>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</si>
  <si>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</si>
  <si>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</si>
  <si>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</si>
  <si>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</si>
  <si>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</si>
  <si>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</si>
  <si>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</si>
  <si>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</si>
  <si>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</si>
  <si>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</si>
  <si>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</si>
  <si>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</si>
  <si>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</si>
  <si>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</si>
  <si>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</si>
  <si>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</si>
  <si>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</si>
  <si>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</si>
  <si>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</si>
  <si>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</si>
  <si>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</si>
  <si>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</si>
  <si>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</si>
  <si>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</si>
  <si>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</si>
  <si>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</si>
  <si>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</si>
  <si>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</si>
  <si>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</si>
  <si>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</si>
  <si>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</si>
  <si>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</si>
  <si>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</si>
  <si>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</si>
  <si>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</si>
  <si>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</si>
  <si>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</si>
  <si>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</si>
  <si>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</si>
  <si>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</si>
  <si>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</si>
  <si>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</si>
  <si>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</si>
  <si>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</si>
  <si>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</si>
  <si>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</si>
  <si>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</si>
  <si>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</si>
  <si>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</si>
  <si>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</si>
  <si>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</si>
  <si>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</si>
  <si>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</si>
  <si>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</si>
  <si>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</si>
  <si>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</si>
  <si>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</si>
  <si>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</si>
  <si>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</si>
  <si>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</si>
  <si>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</si>
  <si>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</si>
  <si>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</si>
  <si>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</si>
  <si>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</si>
  <si>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</si>
  <si>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</si>
  <si>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</si>
  <si>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</si>
  <si>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</si>
  <si>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</si>
  <si>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</si>
  <si>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</si>
  <si>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</si>
  <si>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</si>
  <si>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</si>
  <si>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</si>
  <si>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</si>
  <si>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</si>
  <si>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</si>
  <si>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</si>
  <si>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</si>
  <si>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</si>
  <si>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</si>
  <si>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</si>
  <si>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</si>
  <si>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</si>
  <si>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</si>
  <si>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</si>
  <si>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</si>
  <si>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</si>
  <si>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</si>
  <si>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</si>
  <si>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</si>
  <si>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</si>
  <si>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</si>
  <si>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</si>
  <si>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</si>
  <si>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</si>
  <si>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</si>
  <si>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</si>
  <si>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</si>
  <si>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</si>
  <si>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</si>
  <si>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</si>
  <si>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</si>
  <si>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</si>
  <si>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</si>
  <si>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</si>
  <si>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</si>
  <si>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</si>
  <si>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</si>
  <si>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</si>
  <si>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</si>
  <si>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</si>
  <si>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</si>
  <si>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</si>
  <si>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</si>
  <si>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</si>
  <si>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</si>
  <si>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</si>
  <si>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</si>
  <si>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</si>
  <si>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</si>
  <si>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</si>
  <si>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</si>
  <si>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</si>
  <si>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</si>
  <si>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</si>
  <si>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</si>
  <si>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</si>
  <si>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</si>
  <si>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</si>
  <si>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</si>
  <si>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</si>
  <si>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</si>
  <si>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</si>
  <si>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</si>
  <si>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</si>
  <si>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</si>
  <si>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</si>
  <si>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</si>
  <si>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</si>
  <si>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</si>
  <si>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</si>
  <si>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</si>
  <si>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</si>
  <si>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</si>
  <si>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</si>
  <si>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</si>
  <si>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</si>
  <si>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</si>
  <si>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</si>
  <si>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</si>
  <si>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</si>
  <si>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</si>
  <si>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</si>
  <si>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</si>
  <si>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</si>
  <si>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</si>
  <si>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</si>
  <si>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</si>
  <si>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</si>
  <si>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</si>
  <si>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</si>
  <si>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</si>
  <si>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</si>
  <si>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</si>
  <si>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</si>
  <si>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</si>
  <si>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</si>
  <si>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</si>
  <si>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</si>
  <si>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</si>
  <si>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</si>
  <si>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</si>
  <si>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</si>
  <si>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</si>
  <si>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</si>
  <si>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</si>
  <si>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</si>
  <si>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</si>
  <si>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</si>
  <si>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</si>
  <si>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</si>
  <si>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</si>
  <si>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</si>
  <si>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</si>
  <si>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</si>
  <si>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</si>
  <si>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</si>
  <si>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</si>
  <si>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</si>
  <si>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</si>
  <si>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</si>
  <si>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</si>
  <si>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</si>
  <si>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</si>
  <si>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</si>
  <si>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</si>
  <si>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</si>
  <si>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</si>
  <si>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</si>
  <si>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</si>
  <si>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</si>
  <si>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</si>
  <si>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</si>
  <si>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</si>
  <si>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</si>
  <si>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</si>
  <si>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</si>
  <si>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</si>
  <si>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</si>
  <si>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</si>
  <si>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</si>
  <si>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</si>
  <si>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</si>
  <si>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</si>
  <si>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</si>
  <si>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</si>
  <si>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</si>
  <si>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</si>
  <si>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</si>
  <si>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</si>
  <si>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</si>
  <si>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</si>
  <si>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</si>
  <si>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</si>
  <si>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</si>
  <si>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</si>
  <si>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</si>
  <si>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</si>
  <si>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</si>
  <si>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</si>
  <si>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</si>
  <si>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</si>
  <si>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</si>
  <si>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</si>
  <si>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</si>
  <si>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</si>
  <si>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</si>
  <si>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</si>
  <si>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</si>
  <si>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</si>
  <si>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</si>
  <si>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</si>
  <si>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</si>
  <si>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</si>
  <si>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</si>
  <si>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</si>
  <si>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</si>
  <si>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</si>
  <si>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</si>
  <si>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</si>
  <si>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</si>
  <si>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</si>
  <si>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</si>
  <si>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</si>
  <si>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</si>
  <si>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</si>
  <si>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</si>
  <si>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</si>
  <si>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</si>
  <si>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</si>
  <si>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</si>
  <si>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</si>
  <si>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</si>
  <si>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</si>
  <si>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</si>
  <si>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</si>
  <si>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</si>
  <si>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</si>
  <si>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</si>
  <si>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</si>
  <si>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</si>
  <si>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</si>
  <si>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</si>
  <si>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</si>
  <si>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</si>
  <si>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</si>
  <si>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</si>
  <si>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</si>
  <si>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</si>
  <si>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</si>
  <si>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</si>
  <si>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</si>
  <si>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</si>
  <si>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</si>
  <si>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</si>
  <si>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</si>
  <si>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</si>
  <si>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</si>
  <si>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</si>
  <si>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</si>
  <si>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</si>
  <si>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</si>
  <si>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</si>
  <si>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</si>
  <si>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</si>
  <si>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</si>
  <si>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</si>
  <si>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</si>
  <si>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</si>
  <si>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</si>
  <si>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</si>
  <si>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</si>
  <si>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</si>
  <si>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</si>
  <si>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</si>
  <si>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</si>
  <si>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</si>
  <si>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</si>
  <si>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</si>
  <si>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</si>
  <si>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</si>
  <si>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</si>
  <si>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</si>
  <si>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</si>
  <si>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</si>
  <si>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</si>
  <si>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</si>
  <si>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</si>
  <si>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</si>
  <si>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</si>
  <si>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</si>
  <si>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</si>
  <si>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</si>
  <si>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</si>
  <si>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</si>
  <si>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</si>
  <si>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</si>
  <si>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</si>
  <si>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</si>
  <si>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</si>
  <si>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</si>
  <si>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</si>
  <si>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</si>
  <si>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</si>
  <si>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</si>
  <si>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</si>
  <si>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</si>
  <si>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</si>
  <si>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</si>
  <si>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</si>
  <si>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</si>
  <si>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</si>
  <si>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</si>
  <si>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</si>
  <si>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</si>
  <si>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</si>
  <si>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</si>
  <si>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</si>
  <si>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</si>
  <si>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</si>
  <si>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</si>
  <si>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</si>
  <si>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</si>
  <si>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</si>
  <si>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</si>
  <si>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</si>
  <si>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</si>
  <si>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</si>
  <si>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</si>
  <si>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</si>
  <si>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</si>
  <si>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</si>
  <si>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</si>
  <si>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</si>
  <si>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</si>
  <si>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</si>
  <si>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</si>
  <si>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</si>
  <si>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</si>
  <si>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</si>
  <si>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</si>
  <si>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</si>
  <si>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</si>
  <si>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</si>
  <si>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</si>
  <si>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</si>
  <si>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</si>
  <si>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</si>
  <si>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</si>
  <si>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</si>
  <si>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</si>
  <si>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</si>
  <si>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</si>
  <si>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</si>
  <si>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</si>
  <si>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</si>
  <si>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</si>
  <si>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</si>
  <si>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</si>
  <si>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</si>
  <si>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</si>
  <si>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</si>
  <si>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</si>
  <si>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</si>
  <si>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</si>
  <si>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</si>
  <si>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</si>
  <si>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</si>
  <si>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</si>
  <si>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</si>
  <si>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</si>
  <si>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</si>
  <si>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</si>
  <si>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</si>
  <si>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</si>
  <si>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</si>
  <si>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</si>
  <si>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</si>
  <si>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</si>
  <si>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</si>
  <si>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</si>
  <si>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</si>
  <si>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</si>
  <si>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</si>
  <si>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</si>
  <si>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</si>
  <si>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</si>
  <si>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</si>
  <si>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</si>
  <si>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</si>
  <si>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</si>
  <si>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</si>
  <si>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</si>
  <si>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</si>
  <si>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</si>
  <si>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</si>
  <si>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</si>
  <si>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</si>
  <si>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</si>
  <si>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</si>
  <si>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</si>
  <si>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</si>
  <si>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</si>
  <si>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</si>
  <si>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</si>
  <si>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</si>
  <si>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</si>
  <si>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</si>
  <si>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</si>
  <si>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</si>
  <si>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</si>
  <si>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</si>
  <si>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</si>
  <si>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</si>
  <si>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</si>
  <si>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</si>
  <si>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</si>
  <si>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</si>
  <si>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</si>
  <si>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</si>
  <si>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</si>
  <si>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</si>
  <si>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</si>
  <si>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</si>
  <si>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</si>
  <si>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</si>
  <si>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</si>
  <si>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</si>
  <si>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</si>
  <si>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</si>
  <si>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</si>
  <si>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</si>
  <si>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</si>
  <si>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</si>
  <si>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</si>
  <si>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</si>
  <si>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</si>
  <si>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</si>
  <si>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</si>
  <si>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</si>
  <si>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</si>
  <si>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</si>
  <si>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</si>
  <si>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</si>
  <si>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</si>
  <si>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</si>
  <si>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</si>
  <si>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</si>
  <si>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</si>
  <si>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</si>
  <si>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</si>
  <si>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</si>
  <si>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</si>
  <si>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</si>
  <si>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</si>
  <si>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</si>
  <si>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</si>
  <si>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</si>
  <si>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</si>
  <si>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</si>
  <si>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</si>
  <si>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</si>
  <si>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</si>
  <si>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</si>
  <si>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</si>
  <si>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</si>
  <si>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</si>
  <si>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</si>
  <si>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</si>
  <si>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</si>
  <si>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</si>
  <si>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</si>
  <si>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</si>
  <si>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</si>
  <si>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</si>
  <si>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</si>
  <si>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</si>
  <si>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</si>
  <si>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</si>
  <si>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</si>
  <si>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</si>
  <si>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</si>
  <si>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</si>
  <si>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</si>
  <si>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</si>
  <si>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</si>
  <si>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</si>
  <si>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</si>
  <si>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</si>
  <si>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</si>
  <si>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</si>
  <si>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</si>
  <si>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</si>
  <si>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</si>
  <si>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</si>
  <si>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</si>
  <si>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</si>
  <si>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</si>
  <si>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</si>
  <si>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</si>
  <si>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</si>
  <si>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</si>
  <si>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</si>
  <si>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</si>
  <si>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</si>
  <si>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</si>
  <si>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</si>
  <si>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</si>
  <si>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</si>
  <si>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</si>
  <si>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</si>
  <si>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</si>
  <si>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</si>
  <si>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</si>
  <si>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</si>
  <si>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</si>
  <si>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</si>
  <si>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</si>
  <si>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</si>
  <si>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</si>
  <si>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</si>
  <si>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</si>
  <si>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</si>
  <si>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</si>
  <si>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</si>
  <si>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</si>
  <si>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</si>
  <si>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</si>
  <si>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</si>
  <si>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</si>
  <si>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</si>
  <si>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</si>
  <si>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</si>
  <si>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</si>
  <si>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</si>
  <si>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</si>
  <si>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</si>
  <si>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</si>
  <si>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</si>
  <si>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</si>
  <si>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</si>
  <si>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</si>
  <si>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</si>
  <si>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</si>
  <si>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</si>
  <si>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</si>
  <si>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</si>
  <si>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</si>
  <si>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</si>
  <si>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</si>
  <si>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</si>
  <si>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</si>
  <si>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</si>
  <si>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</si>
  <si>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</si>
  <si>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</si>
  <si>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</si>
  <si>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</si>
  <si>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</si>
  <si>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</si>
  <si>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</si>
  <si>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</si>
  <si>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</si>
  <si>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</si>
  <si>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</si>
  <si>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</si>
  <si>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</si>
  <si>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</si>
  <si>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</si>
  <si>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</si>
  <si>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</si>
  <si>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</si>
  <si>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</si>
  <si>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</si>
  <si>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</si>
  <si>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</si>
  <si>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</si>
  <si>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</si>
  <si>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</si>
  <si>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</si>
  <si>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</si>
  <si>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</si>
  <si>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</si>
  <si>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</si>
  <si>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</si>
  <si>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</si>
  <si>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</si>
  <si>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</si>
  <si>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</si>
  <si>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</si>
  <si>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</si>
  <si>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</si>
  <si>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</si>
  <si>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</si>
  <si>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</si>
  <si>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</si>
  <si>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</si>
  <si>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</si>
  <si>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</si>
  <si>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</si>
  <si>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</si>
  <si>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</si>
  <si>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</si>
  <si>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</si>
  <si>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</si>
  <si>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</si>
  <si>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</si>
  <si>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</si>
  <si>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</si>
  <si>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</si>
  <si>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</si>
  <si>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</si>
  <si>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</si>
  <si>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</si>
  <si>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</si>
  <si>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</si>
  <si>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</si>
  <si>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</si>
  <si>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</si>
  <si>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</si>
  <si>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</si>
  <si>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</si>
  <si>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</si>
  <si>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</si>
  <si>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</si>
  <si>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</si>
  <si>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</si>
  <si>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</si>
  <si>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</si>
  <si>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</si>
  <si>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</si>
  <si>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</si>
  <si>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</si>
  <si>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</si>
  <si>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</si>
  <si>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</si>
  <si>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</si>
  <si>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</si>
  <si>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</si>
  <si>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</si>
  <si>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</si>
  <si>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</si>
  <si>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</si>
  <si>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</si>
  <si>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</si>
  <si>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</si>
  <si>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</si>
  <si>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</si>
  <si>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</si>
  <si>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</si>
  <si>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</si>
  <si>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</si>
  <si>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</si>
  <si>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</si>
  <si>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</si>
  <si>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</si>
  <si>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</si>
  <si>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</si>
  <si>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</si>
  <si>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</si>
  <si>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</si>
  <si>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</si>
  <si>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</si>
  <si>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</si>
  <si>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</si>
  <si>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</si>
  <si>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</si>
  <si>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</si>
  <si>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</si>
  <si>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</si>
  <si>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</si>
  <si>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</si>
  <si>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</si>
  <si>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</si>
  <si>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</si>
  <si>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</si>
  <si>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</si>
  <si>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</si>
  <si>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</si>
  <si>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</si>
  <si>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</si>
  <si>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</si>
  <si>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</si>
  <si>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</si>
  <si>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</si>
  <si>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</si>
  <si>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</si>
  <si>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</si>
  <si>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</si>
  <si>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</si>
  <si>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</si>
  <si>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</si>
  <si>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</si>
  <si>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</si>
  <si>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</si>
  <si>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</si>
  <si>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</si>
  <si>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</si>
  <si>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</si>
  <si>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</si>
  <si>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</si>
  <si>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</si>
  <si>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</si>
  <si>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</si>
  <si>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</si>
  <si>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</si>
  <si>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</si>
  <si>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</si>
  <si>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</si>
  <si>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</si>
  <si>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</si>
  <si>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</si>
  <si>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</si>
  <si>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</si>
  <si>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</si>
  <si>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</si>
  <si>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</si>
  <si>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</si>
  <si>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</si>
  <si>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</si>
  <si>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</si>
  <si>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</si>
  <si>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</si>
  <si>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</si>
  <si>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</si>
  <si>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</si>
  <si>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</si>
  <si>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</si>
  <si>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</si>
  <si>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</si>
  <si>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</si>
  <si>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</si>
  <si>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</si>
  <si>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</si>
  <si>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</si>
  <si>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</si>
  <si>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</si>
  <si>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</si>
  <si>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</si>
  <si>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</si>
  <si>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</si>
  <si>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</si>
  <si>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</si>
  <si>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</si>
  <si>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</si>
  <si>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</si>
  <si>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</si>
  <si>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</si>
  <si>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</si>
  <si>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</si>
  <si>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</si>
  <si>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</si>
  <si>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</si>
  <si>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</si>
  <si>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</si>
  <si>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</si>
  <si>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</si>
  <si>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</si>
  <si>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</si>
  <si>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</si>
  <si>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</si>
  <si>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</si>
  <si>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</si>
  <si>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</si>
  <si>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</si>
  <si>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</si>
  <si>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</si>
  <si>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</si>
  <si>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</si>
  <si>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</si>
  <si>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</si>
  <si>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</si>
  <si>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</si>
  <si>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</si>
  <si>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</si>
  <si>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</si>
  <si>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</si>
  <si>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</si>
  <si>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</si>
  <si>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</si>
  <si>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</si>
  <si>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</si>
  <si>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</si>
  <si>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</si>
  <si>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</si>
  <si>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</si>
  <si>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</si>
  <si>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</si>
  <si>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</si>
  <si>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</si>
  <si>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</si>
  <si>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</si>
  <si>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</si>
  <si>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</si>
  <si>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</si>
  <si>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</si>
  <si>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</si>
  <si>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</si>
  <si>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</si>
  <si>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</si>
  <si>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</si>
  <si>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</si>
  <si>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</si>
  <si>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</si>
  <si>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</si>
  <si>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</si>
  <si>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</si>
  <si>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</si>
  <si>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</si>
  <si>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</si>
  <si>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</si>
  <si>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</si>
  <si>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</si>
  <si>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</si>
  <si>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</si>
  <si>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</si>
  <si>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</si>
  <si>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</si>
  <si>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</si>
  <si>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</si>
  <si>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</si>
  <si>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</si>
  <si>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</si>
  <si>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</si>
  <si>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</si>
  <si>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</si>
  <si>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</si>
  <si>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</si>
  <si>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</si>
  <si>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</si>
  <si>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</si>
  <si>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</si>
  <si>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</si>
  <si>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</si>
  <si>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</si>
  <si>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</si>
  <si>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</si>
  <si>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</si>
  <si>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</si>
  <si>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</si>
  <si>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</si>
  <si>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</si>
  <si>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</si>
  <si>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</si>
  <si>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</si>
  <si>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</si>
  <si>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</si>
  <si>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</si>
  <si>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</si>
  <si>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</si>
  <si>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</si>
  <si>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</si>
  <si>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</si>
  <si>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</si>
  <si>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</si>
  <si>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</si>
  <si>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</si>
  <si>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</si>
  <si>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</si>
  <si>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</si>
  <si>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</si>
  <si>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</si>
  <si>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</si>
  <si>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</si>
  <si>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</si>
  <si>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</si>
  <si>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</si>
  <si>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</si>
  <si>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</si>
  <si>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</si>
  <si>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</si>
  <si>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</si>
  <si>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</si>
  <si>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</si>
  <si>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</si>
  <si>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</si>
  <si>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</si>
  <si>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</si>
  <si>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</si>
  <si>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</si>
  <si>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</si>
  <si>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</si>
  <si>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</si>
  <si>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</si>
  <si>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</si>
  <si>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</si>
  <si>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</si>
  <si>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</si>
  <si>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</si>
  <si>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</si>
  <si>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</si>
  <si>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</si>
  <si>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</si>
  <si>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</si>
  <si>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</si>
  <si>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</si>
  <si>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</si>
  <si>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</si>
  <si>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</si>
  <si>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</si>
  <si>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</si>
  <si>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</si>
  <si>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</si>
  <si>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</si>
  <si>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</si>
  <si>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</si>
  <si>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</si>
  <si>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</si>
  <si>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</si>
  <si>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</si>
  <si>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</si>
  <si>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</si>
  <si>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</si>
  <si>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</si>
  <si>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</si>
  <si>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</si>
  <si>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</si>
  <si>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</si>
  <si>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</si>
  <si>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</si>
  <si>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</si>
  <si>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</si>
  <si>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</si>
  <si>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</si>
  <si>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</si>
  <si>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</si>
  <si>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</si>
  <si>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</si>
  <si>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</si>
  <si>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</si>
  <si>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</si>
  <si>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</si>
  <si>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</si>
  <si>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</si>
  <si>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</si>
  <si>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</si>
  <si>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</si>
  <si>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</si>
  <si>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</si>
  <si>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</si>
  <si>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</si>
  <si>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</si>
  <si>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</si>
  <si>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</si>
  <si>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</si>
  <si>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</si>
  <si>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</si>
  <si>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</si>
  <si>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</si>
  <si>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</si>
  <si>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</si>
  <si>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</si>
  <si>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</si>
  <si>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</si>
  <si>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</si>
  <si>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</si>
  <si>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</si>
  <si>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</si>
  <si>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</si>
  <si>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</si>
  <si>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</si>
  <si>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</si>
  <si>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</si>
  <si>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</si>
  <si>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</si>
  <si>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</si>
  <si>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</si>
  <si>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</si>
  <si>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</si>
  <si>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</si>
  <si>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</si>
  <si>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</si>
  <si>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</si>
  <si>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</si>
  <si>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</si>
  <si>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</si>
  <si>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</si>
  <si>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</si>
  <si>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</si>
  <si>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</si>
  <si>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</si>
  <si>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</si>
  <si>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</si>
  <si>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</si>
  <si>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</si>
  <si>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</si>
  <si>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</si>
  <si>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</si>
  <si>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</si>
  <si>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</si>
  <si>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</si>
  <si>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</si>
  <si>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</si>
  <si>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</si>
  <si>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</si>
  <si>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</si>
  <si>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</si>
  <si>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</si>
  <si>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</si>
  <si>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</si>
  <si>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</si>
  <si>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</si>
  <si>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</si>
  <si>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</si>
  <si>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</si>
  <si>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</si>
  <si>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</si>
  <si>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</si>
  <si>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</si>
  <si>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</si>
  <si>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</si>
  <si>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</si>
  <si>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</si>
  <si>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</si>
  <si>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</si>
  <si>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</si>
  <si>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</si>
  <si>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</si>
  <si>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</si>
  <si>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</si>
  <si>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</si>
  <si>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</si>
  <si>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</si>
  <si>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</si>
  <si>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</si>
  <si>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</si>
  <si>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</si>
  <si>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</si>
  <si>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</si>
  <si>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</si>
  <si>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</si>
  <si>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</si>
  <si>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</si>
  <si>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</si>
  <si>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</si>
  <si>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</si>
  <si>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</si>
  <si>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</si>
  <si>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</si>
  <si>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</si>
  <si>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</si>
  <si>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</si>
  <si>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</si>
  <si>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</si>
  <si>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</si>
  <si>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</si>
  <si>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</si>
  <si>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</si>
  <si>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</si>
  <si>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</si>
  <si>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</si>
  <si>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</si>
  <si>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</si>
  <si>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</si>
  <si>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</si>
  <si>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</si>
  <si>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</si>
  <si>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</si>
  <si>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</si>
  <si>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</si>
  <si>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</si>
  <si>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</si>
  <si>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</si>
  <si>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</si>
  <si>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</si>
  <si>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</si>
  <si>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</si>
  <si>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</si>
  <si>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</si>
  <si>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</si>
  <si>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</si>
  <si>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</si>
  <si>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</si>
  <si>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</si>
  <si>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</si>
  <si>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</si>
  <si>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</si>
  <si>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</si>
  <si>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</si>
  <si>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</si>
  <si>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</si>
  <si>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</si>
  <si>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</si>
  <si>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</si>
  <si>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</si>
  <si>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</si>
  <si>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</si>
  <si>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</si>
  <si>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</si>
  <si>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</si>
  <si>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</si>
  <si>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</si>
  <si>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</si>
  <si>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</si>
  <si>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</si>
  <si>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</si>
  <si>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</si>
  <si>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</si>
  <si>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</si>
  <si>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</si>
  <si>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</si>
  <si>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</si>
  <si>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</si>
  <si>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</si>
  <si>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</si>
  <si>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</si>
  <si>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</si>
  <si>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</si>
  <si>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</si>
  <si>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</si>
  <si>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</si>
  <si>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</si>
  <si>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</si>
  <si>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</si>
  <si>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</si>
  <si>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</si>
  <si>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</si>
  <si>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</si>
  <si>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</si>
  <si>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</si>
  <si>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</si>
  <si>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</si>
  <si>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</si>
  <si>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</si>
  <si>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</si>
  <si>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</si>
  <si>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</si>
  <si>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</si>
  <si>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</si>
  <si>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</si>
  <si>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</si>
  <si>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</si>
  <si>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</si>
  <si>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</si>
  <si>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</si>
  <si>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</si>
  <si>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</si>
  <si>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</si>
  <si>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</si>
  <si>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</si>
  <si>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</si>
  <si>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</si>
  <si>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</si>
  <si>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</si>
  <si>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</si>
  <si>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</si>
  <si>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</si>
  <si>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</si>
  <si>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</si>
  <si>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</si>
  <si>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</si>
  <si>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</si>
  <si>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</si>
  <si>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</si>
  <si>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</si>
  <si>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</si>
  <si>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</si>
  <si>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</si>
  <si>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</si>
  <si>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</si>
  <si>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</si>
  <si>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</si>
  <si>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</si>
  <si>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</si>
  <si>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</si>
  <si>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</si>
  <si>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</si>
  <si>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</si>
  <si>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</si>
  <si>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</si>
  <si>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</si>
  <si>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</si>
  <si>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</si>
  <si>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</si>
  <si>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</si>
  <si>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</si>
  <si>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</si>
  <si>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</si>
  <si>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</si>
  <si>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</si>
  <si>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</si>
  <si>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</si>
  <si>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</si>
  <si>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</si>
  <si>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</si>
  <si>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</si>
  <si>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</si>
  <si>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</si>
  <si>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</si>
  <si>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</si>
  <si>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</si>
  <si>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</si>
  <si>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</si>
  <si>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</si>
  <si>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</si>
  <si>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</si>
  <si>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</si>
  <si>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</si>
  <si>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</si>
  <si>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</si>
  <si>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</si>
  <si>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</si>
  <si>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</si>
  <si>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</si>
  <si>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</si>
  <si>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</si>
  <si>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</si>
  <si>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</si>
  <si>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</si>
  <si>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</si>
  <si>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</si>
  <si>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</si>
  <si>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</si>
  <si>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</si>
  <si>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</si>
  <si>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</si>
  <si>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</si>
  <si>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</si>
  <si>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</si>
  <si>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</si>
  <si>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</si>
  <si>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</si>
  <si>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</si>
  <si>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</si>
  <si>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</si>
  <si>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</si>
  <si>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</si>
  <si>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</si>
  <si>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</si>
  <si>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</si>
  <si>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</si>
  <si>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</si>
  <si>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</si>
  <si>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</si>
  <si>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</si>
  <si>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</si>
  <si>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</si>
  <si>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</si>
  <si>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</si>
  <si>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</si>
  <si>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</si>
  <si>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</si>
  <si>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</si>
  <si>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</si>
  <si>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</si>
  <si>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</si>
  <si>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</si>
  <si>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</si>
  <si>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</si>
  <si>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</si>
  <si>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</si>
  <si>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</si>
  <si>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</si>
  <si>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</si>
  <si>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</si>
  <si>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</si>
  <si>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</si>
  <si>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</si>
  <si>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</si>
  <si>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</si>
  <si>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</si>
  <si>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</si>
  <si>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</si>
  <si>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</si>
  <si>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</si>
  <si>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</si>
  <si>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</si>
  <si>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</si>
  <si>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</si>
  <si>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</si>
  <si>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</si>
  <si>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</si>
  <si>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</si>
  <si>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</si>
  <si>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</si>
  <si>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</si>
  <si>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</si>
  <si>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</si>
  <si>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</si>
  <si>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</si>
  <si>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</si>
  <si>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</si>
  <si>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</si>
  <si>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</si>
  <si>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</si>
  <si>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</si>
  <si>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</si>
  <si>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</si>
  <si>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</si>
  <si>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</si>
  <si>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</si>
  <si>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</si>
  <si>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</si>
  <si>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</si>
  <si>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</si>
  <si>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</si>
  <si>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</si>
  <si>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</si>
  <si>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</si>
  <si>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</si>
  <si>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</si>
  <si>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</si>
  <si>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</si>
  <si>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</si>
  <si>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</si>
  <si>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</si>
  <si>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</si>
  <si>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</si>
  <si>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</si>
  <si>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</si>
  <si>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</si>
  <si>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</si>
  <si>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</si>
  <si>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</si>
  <si>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</si>
  <si>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</si>
  <si>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</si>
  <si>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</si>
  <si>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</si>
  <si>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</si>
  <si>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</si>
  <si>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</si>
  <si>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</si>
  <si>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</si>
  <si>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</si>
  <si>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</si>
  <si>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</si>
  <si>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</si>
  <si>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</si>
  <si>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</si>
  <si>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</si>
  <si>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</si>
  <si>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</si>
  <si>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</si>
  <si>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</si>
  <si>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</si>
  <si>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</si>
  <si>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</si>
  <si>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</si>
  <si>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</si>
  <si>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</si>
  <si>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</si>
  <si>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</si>
  <si>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</si>
  <si>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</si>
  <si>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</si>
  <si>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</si>
  <si>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</si>
  <si>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</si>
  <si>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</si>
  <si>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</si>
  <si>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</si>
  <si>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</si>
  <si>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</si>
  <si>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</si>
  <si>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</si>
  <si>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</si>
  <si>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</si>
  <si>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</si>
  <si>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</si>
  <si>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</si>
  <si>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</si>
  <si>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</si>
  <si>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</si>
  <si>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</si>
  <si>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</si>
  <si>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</si>
  <si>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</si>
  <si>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</si>
  <si>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</si>
  <si>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</si>
  <si>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</si>
  <si>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</si>
  <si>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</si>
  <si>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</si>
  <si>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</si>
  <si>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</si>
  <si>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</si>
  <si>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</si>
  <si>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</si>
  <si>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</si>
  <si>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</si>
  <si>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</si>
  <si>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</si>
  <si>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</si>
  <si>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</si>
  <si>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</si>
  <si>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</si>
  <si>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</si>
  <si>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</si>
  <si>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</si>
  <si>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</si>
  <si>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</si>
  <si>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</si>
  <si>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</si>
  <si>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</si>
  <si>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</si>
  <si>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</si>
  <si>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</si>
  <si>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</si>
  <si>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</si>
  <si>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</si>
  <si>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</si>
  <si>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</si>
  <si>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</si>
  <si>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</si>
  <si>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</si>
  <si>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</si>
  <si>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</si>
  <si>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</si>
  <si>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</si>
  <si>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</si>
  <si>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</si>
  <si>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</si>
  <si>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</si>
  <si>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</si>
  <si>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</si>
  <si>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</si>
  <si>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</si>
  <si>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</si>
  <si>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</si>
  <si>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</si>
  <si>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</si>
  <si>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</si>
  <si>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</si>
  <si>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</si>
  <si>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</si>
  <si>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</si>
  <si>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</si>
  <si>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</si>
  <si>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</si>
  <si>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</si>
  <si>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</si>
  <si>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</si>
  <si>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</si>
  <si>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</si>
  <si>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</si>
  <si>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</si>
  <si>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</si>
  <si>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</si>
  <si>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</si>
  <si>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</si>
  <si>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</si>
  <si>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</si>
  <si>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</si>
  <si>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</si>
  <si>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</si>
  <si>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</si>
  <si>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</si>
  <si>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</si>
  <si>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</si>
  <si>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</si>
  <si>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</si>
  <si>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</si>
  <si>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</si>
  <si>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</si>
  <si>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</si>
  <si>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</si>
  <si>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</si>
  <si>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</si>
  <si>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</si>
  <si>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</si>
  <si>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</si>
  <si>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</si>
  <si>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</si>
  <si>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</si>
  <si>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</si>
  <si>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</si>
  <si>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</si>
  <si>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</si>
  <si>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</si>
  <si>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</si>
  <si>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</si>
  <si>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</si>
  <si>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</si>
  <si>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</si>
  <si>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</si>
  <si>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</si>
  <si>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</si>
  <si>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</si>
  <si>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</si>
  <si>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</si>
  <si>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</si>
  <si>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</si>
  <si>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</si>
  <si>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</si>
  <si>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</si>
  <si>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</si>
  <si>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</si>
  <si>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</si>
  <si>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</si>
  <si>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</si>
  <si>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</si>
  <si>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</si>
  <si>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</si>
  <si>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</si>
  <si>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</si>
  <si>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</si>
  <si>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</si>
  <si>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</si>
  <si>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</si>
  <si>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</si>
  <si>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</si>
  <si>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</si>
  <si>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</si>
  <si>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</si>
  <si>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</si>
  <si>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</si>
  <si>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</si>
  <si>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</si>
  <si>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</si>
  <si>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</si>
  <si>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</si>
  <si>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</si>
  <si>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</si>
  <si>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</si>
  <si>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</si>
  <si>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</si>
  <si>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</si>
  <si>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</si>
  <si>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</si>
  <si>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</si>
  <si>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</si>
  <si>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</si>
  <si>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</si>
  <si>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</si>
  <si>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</si>
  <si>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</si>
  <si>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</si>
  <si>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</si>
  <si>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</si>
  <si>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</si>
  <si>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</si>
  <si>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</si>
  <si>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</si>
  <si>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</si>
  <si>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</si>
  <si>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</si>
  <si>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</si>
  <si>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</si>
  <si>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</si>
  <si>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</si>
  <si>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</si>
  <si>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</si>
  <si>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</si>
  <si>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</si>
  <si>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</si>
  <si>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</si>
  <si>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</si>
  <si>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</si>
  <si>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</si>
  <si>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</si>
  <si>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</si>
  <si>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</si>
  <si>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</si>
  <si>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</si>
  <si>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</si>
  <si>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</si>
  <si>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</si>
  <si>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</si>
  <si>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</si>
  <si>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</si>
  <si>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</si>
  <si>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</si>
  <si>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</si>
  <si>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</si>
  <si>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</si>
  <si>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</si>
  <si>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</si>
  <si>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</si>
  <si>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</si>
  <si>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</si>
  <si>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</si>
  <si>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</si>
  <si>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</si>
  <si>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</si>
  <si>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</si>
  <si>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</si>
  <si>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</si>
  <si>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</si>
  <si>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</si>
  <si>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</si>
  <si>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</si>
  <si>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</si>
  <si>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</si>
  <si>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</si>
  <si>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</si>
  <si>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</si>
  <si>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</si>
  <si>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</si>
  <si>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</si>
  <si>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</si>
  <si>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</si>
  <si>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</si>
  <si>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</si>
  <si>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</si>
  <si>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</si>
  <si>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</si>
  <si>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</si>
  <si>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</si>
  <si>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</si>
  <si>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</si>
  <si>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</si>
  <si>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</si>
  <si>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</si>
  <si>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</si>
  <si>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</si>
  <si>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</si>
  <si>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</si>
  <si>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</si>
  <si>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</si>
  <si>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</si>
  <si>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</si>
  <si>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</si>
  <si>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</si>
  <si>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</si>
  <si>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</si>
  <si>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</si>
  <si>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</si>
  <si>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</si>
  <si>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</si>
  <si>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</si>
  <si>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</si>
  <si>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</si>
  <si>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</si>
  <si>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</si>
  <si>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</si>
  <si>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</si>
  <si>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</si>
  <si>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</si>
  <si>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</si>
  <si>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</si>
  <si>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</si>
  <si>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</si>
  <si>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</si>
  <si>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</si>
  <si>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</si>
  <si>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</si>
  <si>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</si>
  <si>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</si>
  <si>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</si>
  <si>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</si>
  <si>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</si>
  <si>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</si>
  <si>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</si>
  <si>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</si>
  <si>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</si>
  <si>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</si>
  <si>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</si>
  <si>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</si>
  <si>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</si>
  <si>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</si>
  <si>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</si>
  <si>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</si>
  <si>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</si>
  <si>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</si>
  <si>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</si>
  <si>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</si>
  <si>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</si>
  <si>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</si>
  <si>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</si>
  <si>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</si>
  <si>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</si>
  <si>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</si>
  <si>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</si>
  <si>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</si>
  <si>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</si>
  <si>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</si>
  <si>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</si>
  <si>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</si>
  <si>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</si>
  <si>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</si>
  <si>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</si>
  <si>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</si>
  <si>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</si>
  <si>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</si>
  <si>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</si>
  <si>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</si>
  <si>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</si>
  <si>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</si>
  <si>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</si>
  <si>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</si>
  <si>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</si>
  <si>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</si>
  <si>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</si>
  <si>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</si>
  <si>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</si>
  <si>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</si>
  <si>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</si>
  <si>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</si>
  <si>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</si>
  <si>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</si>
  <si>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</si>
  <si>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</si>
  <si>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</si>
  <si>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</si>
  <si>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</si>
  <si>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</si>
  <si>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</si>
  <si>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</si>
  <si>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</si>
  <si>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</si>
  <si>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</si>
  <si>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</si>
  <si>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</si>
  <si>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</si>
  <si>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</si>
  <si>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</si>
  <si>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</si>
  <si>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</si>
  <si>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</si>
  <si>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</si>
  <si>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</si>
  <si>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</si>
  <si>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</si>
  <si>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</si>
  <si>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</si>
  <si>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</si>
  <si>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</si>
  <si>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</si>
  <si>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</si>
  <si>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</si>
  <si>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</si>
  <si>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</si>
  <si>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</si>
  <si>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</si>
  <si>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</si>
  <si>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</si>
  <si>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</si>
  <si>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</si>
  <si>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</si>
  <si>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</si>
  <si>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</si>
  <si>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</si>
  <si>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</si>
  <si>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</si>
  <si>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</si>
  <si>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</si>
  <si>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</si>
  <si>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</si>
  <si>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</si>
  <si>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</si>
  <si>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</si>
  <si>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</si>
  <si>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</si>
  <si>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</si>
  <si>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</si>
  <si>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</si>
  <si>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</si>
  <si>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</si>
  <si>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</si>
  <si>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</si>
  <si>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</si>
  <si>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</si>
  <si>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</si>
  <si>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</si>
  <si>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</si>
  <si>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</si>
  <si>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</si>
  <si>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</si>
  <si>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</si>
  <si>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</si>
  <si>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</si>
  <si>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</si>
  <si>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</si>
  <si>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</si>
  <si>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</si>
  <si>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</si>
  <si>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</si>
  <si>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</si>
  <si>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</si>
  <si>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</si>
  <si>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</si>
  <si>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</si>
  <si>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</si>
  <si>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</si>
  <si>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</si>
  <si>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</si>
  <si>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</si>
  <si>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</si>
  <si>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</si>
  <si>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</si>
  <si>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</si>
  <si>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</si>
  <si>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</si>
  <si>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</si>
  <si>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</si>
  <si>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</si>
  <si>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</si>
  <si>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</si>
  <si>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</si>
  <si>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</si>
  <si>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</si>
  <si>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</si>
  <si>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</si>
  <si>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</si>
  <si>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</si>
  <si>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</si>
  <si>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</si>
  <si>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</si>
  <si>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</si>
  <si>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</si>
  <si>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</si>
  <si>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</si>
  <si>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</si>
  <si>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</si>
  <si>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</si>
  <si>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</si>
  <si>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</si>
  <si>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</si>
  <si>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</si>
  <si>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</si>
  <si>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</si>
  <si>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</si>
  <si>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</si>
  <si>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</si>
  <si>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</si>
  <si>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</si>
  <si>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</si>
  <si>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</si>
  <si>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</si>
  <si>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</si>
  <si>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</si>
  <si>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</si>
  <si>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</si>
  <si>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</si>
  <si>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</si>
  <si>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</si>
  <si>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</si>
  <si>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</si>
  <si>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</si>
  <si>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</si>
  <si>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</si>
  <si>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</si>
  <si>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</si>
  <si>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</si>
  <si>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</si>
  <si>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</si>
  <si>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</si>
  <si>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</si>
  <si>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</si>
  <si>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</si>
  <si>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</si>
  <si>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</si>
  <si>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</si>
  <si>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</si>
  <si>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</si>
  <si>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</si>
  <si>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</si>
  <si>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</si>
  <si>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</si>
  <si>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</si>
  <si>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</si>
  <si>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</si>
  <si>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</si>
  <si>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</si>
  <si>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</si>
  <si>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</si>
  <si>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</si>
  <si>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</si>
  <si>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</si>
  <si>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</si>
  <si>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</si>
  <si>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</si>
  <si>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</si>
  <si>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</si>
  <si>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</si>
  <si>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</si>
  <si>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</si>
  <si>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</si>
  <si>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</si>
  <si>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</si>
  <si>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</si>
  <si>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</si>
  <si>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</si>
  <si>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</si>
  <si>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</si>
  <si>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</si>
  <si>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</si>
  <si>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</si>
  <si>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</si>
  <si>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</si>
  <si>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</si>
  <si>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</si>
  <si>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</si>
  <si>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</si>
  <si>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</si>
  <si>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</si>
  <si>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</si>
  <si>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</si>
  <si>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</si>
  <si>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</si>
  <si>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</si>
  <si>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</si>
  <si>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</si>
  <si>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</si>
  <si>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</si>
  <si>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</si>
  <si>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</si>
  <si>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</si>
  <si>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</si>
  <si>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</si>
  <si>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</si>
  <si>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</si>
  <si>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</si>
  <si>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</si>
  <si>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</si>
  <si>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</si>
  <si>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</si>
  <si>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</si>
  <si>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</si>
  <si>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</si>
  <si>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</si>
  <si>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</si>
  <si>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</si>
  <si>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</si>
  <si>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</si>
  <si>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</si>
  <si>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</si>
  <si>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</si>
  <si>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</si>
  <si>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</si>
  <si>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</si>
  <si>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</si>
  <si>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</si>
  <si>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</si>
  <si>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</si>
  <si>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</si>
  <si>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</si>
  <si>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</si>
  <si>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</si>
  <si>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</si>
  <si>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</si>
  <si>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</si>
  <si>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</si>
  <si>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</si>
  <si>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</si>
  <si>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</si>
  <si>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</si>
  <si>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</si>
  <si>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</si>
  <si>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</si>
  <si>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</si>
  <si>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</si>
  <si>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</si>
  <si>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</si>
  <si>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</si>
  <si>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</si>
  <si>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</si>
  <si>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</si>
  <si>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</si>
  <si>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</si>
  <si>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</si>
  <si>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</si>
  <si>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</si>
  <si>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</si>
  <si>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</si>
  <si>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</si>
  <si>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</si>
  <si>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</si>
  <si>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</si>
  <si>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</si>
  <si>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</si>
  <si>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</si>
  <si>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</si>
  <si>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</si>
  <si>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</si>
  <si>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</si>
  <si>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</si>
  <si>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</si>
  <si>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</si>
  <si>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</si>
  <si>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</si>
  <si>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</si>
  <si>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</si>
  <si>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</si>
  <si>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</si>
  <si>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</si>
  <si>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</si>
  <si>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</si>
  <si>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</si>
  <si>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</si>
  <si>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</si>
  <si>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</si>
  <si>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</si>
  <si>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</si>
  <si>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</si>
  <si>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</si>
  <si>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</si>
  <si>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</si>
  <si>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</si>
  <si>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</si>
  <si>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</si>
  <si>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</si>
  <si>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</si>
  <si>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</si>
  <si>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</si>
  <si>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</si>
  <si>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</si>
  <si>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</si>
  <si>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</si>
  <si>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</si>
  <si>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</si>
  <si>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</si>
  <si>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</si>
  <si>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</si>
  <si>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</si>
  <si>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</si>
  <si>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</si>
  <si>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</si>
  <si>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</si>
  <si>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</si>
  <si>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</si>
  <si>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</si>
  <si>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</si>
  <si>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</si>
  <si>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</si>
  <si>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</si>
  <si>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</si>
  <si>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</si>
  <si>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</si>
  <si>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</si>
  <si>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</si>
  <si>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</si>
  <si>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</si>
  <si>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</si>
  <si>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</si>
  <si>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</si>
  <si>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</si>
  <si>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</si>
  <si>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</si>
  <si>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</si>
  <si>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</si>
  <si>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</si>
  <si>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</si>
  <si>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</si>
  <si>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</si>
  <si>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</si>
  <si>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</si>
  <si>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</si>
  <si>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</si>
  <si>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</si>
  <si>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</si>
  <si>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</si>
  <si>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</si>
  <si>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</si>
  <si>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</si>
  <si>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</si>
  <si>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</si>
  <si>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</si>
  <si>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</si>
  <si>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</si>
  <si>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</si>
  <si>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</si>
  <si>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</si>
  <si>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</si>
  <si>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</si>
  <si>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</si>
  <si>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</si>
  <si>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</si>
  <si>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</si>
  <si>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</si>
  <si>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</si>
  <si>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</si>
  <si>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</si>
  <si>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</si>
  <si>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</si>
  <si>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</si>
  <si>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</si>
  <si>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</si>
  <si>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</si>
  <si>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</si>
  <si>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</si>
  <si>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</si>
  <si>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</si>
  <si>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</si>
  <si>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</si>
  <si>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</si>
  <si>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</si>
  <si>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</si>
  <si>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</si>
  <si>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</si>
  <si>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</si>
  <si>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</si>
  <si>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</si>
  <si>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</si>
  <si>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</si>
  <si>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</si>
  <si>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</si>
  <si>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</si>
  <si>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</si>
  <si>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</si>
  <si>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</si>
  <si>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</si>
  <si>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</si>
  <si>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</si>
  <si>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</si>
  <si>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</si>
  <si>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</si>
  <si>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</si>
  <si>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</si>
  <si>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</si>
  <si>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</si>
  <si>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</si>
  <si>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</si>
  <si>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</si>
  <si>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</si>
  <si>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</si>
  <si>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</si>
  <si>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</si>
  <si>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</si>
  <si>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</si>
  <si>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</si>
  <si>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</si>
  <si>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</si>
  <si>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</si>
  <si>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</si>
  <si>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</si>
  <si>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</si>
  <si>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</si>
  <si>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</si>
  <si>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</si>
  <si>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</si>
  <si>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</si>
  <si>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</si>
  <si>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</si>
  <si>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</si>
  <si>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</si>
  <si>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</si>
  <si>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</si>
  <si>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</si>
  <si>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</si>
  <si>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</si>
  <si>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</si>
  <si>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</si>
  <si>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</si>
  <si>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</si>
  <si>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</si>
  <si>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</si>
  <si>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</si>
  <si>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</si>
  <si>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</si>
  <si>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</si>
  <si>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</si>
  <si>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</si>
  <si>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</si>
  <si>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</si>
  <si>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</si>
  <si>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</si>
  <si>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</si>
  <si>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</si>
  <si>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</si>
  <si>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</si>
  <si>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</si>
  <si>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</si>
  <si>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</si>
  <si>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</si>
  <si>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</si>
  <si>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</si>
  <si>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</si>
  <si>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</si>
  <si>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</si>
  <si>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</si>
  <si>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</si>
  <si>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</si>
  <si>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</si>
  <si>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</si>
  <si>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</si>
  <si>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</si>
  <si>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</si>
  <si>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</si>
  <si>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</si>
  <si>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</si>
  <si>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</si>
  <si>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</si>
  <si>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</si>
  <si>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</si>
  <si>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</si>
  <si>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</si>
  <si>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</si>
  <si>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</si>
  <si>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</si>
  <si>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</si>
  <si>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</si>
  <si>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</si>
  <si>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</si>
  <si>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</si>
  <si>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</si>
  <si>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</si>
  <si>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</si>
  <si>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</si>
  <si>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</si>
  <si>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</si>
  <si>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</si>
  <si>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</si>
  <si>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</si>
  <si>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</si>
  <si>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</si>
  <si>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</si>
  <si>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</si>
  <si>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</si>
  <si>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</si>
  <si>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</si>
  <si>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</si>
  <si>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</si>
  <si>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</si>
  <si>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</si>
  <si>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</si>
  <si>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</si>
  <si>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</si>
  <si>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</si>
  <si>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</si>
  <si>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</si>
  <si>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</si>
  <si>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</si>
  <si>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</si>
  <si>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</si>
  <si>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</si>
  <si>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</si>
  <si>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</si>
  <si>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</si>
  <si>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</si>
  <si>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</si>
  <si>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</si>
  <si>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</si>
  <si>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</si>
  <si>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</si>
  <si>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</si>
  <si>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</si>
  <si>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</si>
  <si>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</si>
  <si>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</si>
  <si>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</si>
  <si>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</si>
  <si>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</si>
  <si>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</si>
  <si>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</si>
  <si>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</si>
  <si>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</si>
  <si>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</si>
  <si>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</si>
  <si>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</si>
  <si>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</si>
  <si>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</si>
  <si>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</si>
  <si>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</si>
  <si>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</si>
  <si>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</si>
  <si>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</si>
  <si>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</si>
  <si>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</si>
  <si>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</si>
  <si>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</si>
  <si>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</si>
  <si>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</si>
  <si>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</si>
  <si>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</si>
  <si>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</si>
  <si>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</si>
  <si>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</si>
  <si>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</si>
  <si>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</si>
  <si>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</si>
  <si>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</si>
  <si>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</si>
  <si>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</si>
  <si>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</si>
  <si>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</si>
  <si>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</si>
  <si>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</si>
  <si>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</si>
  <si>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</si>
  <si>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</si>
  <si>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</si>
  <si>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</si>
  <si>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</si>
  <si>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</si>
  <si>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</si>
  <si>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</si>
  <si>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</si>
  <si>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</si>
  <si>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</si>
  <si>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</si>
  <si>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</si>
  <si>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</si>
  <si>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</si>
  <si>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</si>
  <si>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</si>
  <si>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</si>
  <si>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</si>
  <si>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</si>
  <si>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</si>
  <si>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</si>
  <si>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</si>
  <si>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</si>
  <si>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</si>
  <si>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</si>
  <si>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</si>
  <si>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</si>
  <si>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</si>
  <si>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</si>
  <si>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</si>
  <si>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</si>
  <si>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</si>
  <si>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</si>
  <si>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</si>
  <si>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</si>
  <si>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</si>
  <si>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</si>
  <si>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</si>
  <si>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</si>
  <si>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</si>
  <si>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</si>
  <si>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</si>
  <si>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</si>
  <si>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</si>
  <si>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</si>
  <si>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</si>
  <si>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</si>
  <si>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</si>
  <si>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</si>
  <si>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</si>
  <si>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</si>
  <si>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</si>
  <si>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</si>
  <si>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</si>
  <si>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</si>
  <si>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</si>
  <si>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</si>
  <si>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</si>
  <si>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</si>
  <si>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</si>
  <si>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</si>
  <si>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</si>
  <si>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</si>
  <si>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</si>
  <si>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</si>
  <si>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</si>
  <si>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</si>
  <si>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</si>
  <si>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</si>
  <si>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</si>
  <si>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</si>
  <si>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</si>
  <si>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</si>
  <si>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</si>
  <si>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</si>
  <si>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</si>
  <si>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</si>
  <si>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</si>
  <si>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</si>
  <si>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</si>
  <si>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</si>
  <si>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</si>
  <si>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</si>
  <si>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</si>
  <si>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</si>
  <si>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</si>
  <si>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</si>
  <si>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</si>
  <si>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</si>
  <si>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</si>
  <si>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</si>
  <si>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</si>
  <si>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</si>
  <si>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</si>
  <si>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</si>
  <si>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</si>
  <si>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</si>
  <si>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</si>
  <si>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</si>
  <si>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</si>
  <si>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</si>
  <si>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</si>
  <si>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</si>
  <si>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</si>
  <si>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</si>
  <si>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</si>
  <si>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</si>
  <si>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</si>
  <si>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</si>
  <si>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</si>
  <si>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</si>
  <si>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</si>
  <si>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</si>
  <si>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</si>
  <si>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</si>
  <si>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</si>
  <si>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</si>
  <si>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</si>
  <si>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</si>
  <si>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</si>
  <si>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</si>
  <si>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</si>
  <si>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</si>
  <si>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</si>
  <si>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</si>
  <si>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</si>
  <si>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</si>
  <si>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</si>
  <si>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</si>
  <si>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</si>
  <si>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</si>
  <si>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</si>
  <si>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</si>
  <si>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</si>
  <si>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</si>
  <si>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</si>
  <si>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</si>
  <si>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</si>
  <si>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</si>
  <si>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</si>
  <si>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</si>
  <si>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</si>
  <si>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</si>
  <si>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</si>
  <si>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</si>
  <si>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</si>
  <si>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</si>
  <si>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</si>
  <si>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</si>
  <si>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</si>
  <si>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</si>
  <si>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</si>
  <si>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</si>
  <si>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</si>
  <si>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</si>
  <si>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</si>
  <si>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</si>
  <si>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</si>
  <si>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</si>
  <si>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</si>
  <si>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</si>
  <si>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</si>
  <si>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</si>
  <si>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</si>
  <si>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</si>
  <si>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</si>
  <si>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</si>
  <si>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</si>
  <si>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</si>
  <si>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</si>
  <si>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</si>
  <si>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</si>
  <si>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</si>
  <si>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</si>
  <si>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</si>
  <si>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</si>
  <si>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</si>
  <si>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</si>
  <si>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</si>
  <si>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</si>
  <si>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</si>
  <si>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</si>
  <si>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</si>
  <si>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</si>
  <si>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</si>
  <si>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</si>
  <si>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</si>
  <si>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</si>
  <si>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</si>
  <si>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</si>
  <si>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</si>
  <si>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</si>
  <si>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</si>
  <si>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</si>
  <si>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</si>
  <si>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</si>
  <si>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</si>
  <si>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</si>
  <si>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</si>
  <si>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</si>
  <si>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</si>
  <si>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</si>
  <si>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</si>
  <si>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</si>
  <si>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</si>
  <si>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</si>
  <si>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</si>
  <si>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</si>
  <si>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</si>
  <si>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</si>
  <si>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</si>
  <si>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</si>
  <si>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</si>
  <si>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</si>
  <si>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</si>
  <si>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</si>
  <si>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</si>
  <si>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</si>
  <si>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</si>
  <si>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</si>
  <si>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</si>
  <si>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</si>
  <si>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</si>
  <si>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</si>
  <si>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</si>
  <si>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</si>
  <si>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</si>
  <si>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</si>
  <si>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</si>
  <si>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</si>
  <si>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</si>
  <si>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</si>
  <si>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</si>
  <si>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</si>
  <si>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</si>
  <si>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</si>
  <si>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</si>
  <si>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</si>
  <si>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</si>
  <si>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</si>
  <si>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</si>
  <si>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</si>
  <si>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</si>
  <si>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</si>
  <si>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</si>
  <si>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</si>
  <si>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</si>
  <si>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</si>
  <si>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</si>
  <si>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</si>
  <si>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</si>
  <si>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</si>
  <si>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</si>
  <si>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</si>
  <si>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</si>
  <si>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</si>
  <si>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</si>
  <si>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</si>
  <si>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</si>
  <si>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</si>
  <si>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</si>
  <si>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</si>
  <si>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</si>
  <si>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</si>
  <si>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</si>
  <si>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</si>
  <si>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</si>
  <si>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</si>
  <si>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</si>
  <si>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</si>
  <si>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</si>
  <si>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</si>
  <si>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</si>
  <si>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</si>
  <si>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</si>
  <si>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</si>
  <si>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</si>
  <si>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</si>
  <si>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</si>
  <si>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</si>
  <si>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</si>
  <si>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</si>
  <si>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</si>
  <si>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</si>
  <si>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</si>
  <si>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</si>
  <si>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</si>
  <si>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</si>
  <si>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</si>
  <si>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</si>
  <si>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</si>
  <si>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</si>
  <si>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</si>
  <si>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</si>
  <si>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</si>
  <si>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</si>
  <si>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</si>
  <si>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</si>
  <si>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</si>
  <si>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</si>
  <si>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</si>
  <si>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</si>
  <si>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</si>
  <si>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</si>
  <si>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</si>
  <si>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</si>
  <si>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</si>
  <si>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</si>
  <si>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</si>
  <si>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</si>
  <si>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</si>
  <si>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</si>
  <si>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</si>
  <si>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</si>
  <si>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</si>
  <si>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</si>
  <si>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</si>
  <si>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</si>
  <si>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</si>
  <si>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</si>
  <si>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</si>
  <si>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</si>
  <si>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</si>
  <si>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</si>
  <si>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</si>
  <si>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</si>
  <si>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</si>
  <si>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</si>
  <si>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</si>
  <si>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</si>
  <si>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</si>
  <si>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</si>
  <si>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</si>
  <si>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</si>
  <si>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</si>
  <si>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</si>
  <si>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</si>
  <si>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</si>
  <si>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</si>
  <si>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</si>
  <si>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</si>
  <si>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</si>
  <si>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</si>
  <si>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</si>
  <si>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</si>
  <si>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</si>
  <si>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</si>
  <si>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</si>
  <si>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</si>
  <si>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</si>
  <si>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</si>
  <si>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</si>
  <si>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</si>
  <si>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</si>
  <si>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</si>
  <si>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</si>
  <si>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</si>
  <si>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</si>
  <si>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</si>
  <si>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</si>
  <si>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</si>
  <si>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</si>
  <si>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</si>
  <si>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</si>
  <si>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</si>
  <si>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</si>
  <si>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</si>
  <si>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</si>
  <si>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</si>
  <si>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</si>
  <si>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</si>
  <si>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</si>
  <si>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</si>
  <si>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</si>
  <si>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</si>
  <si>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</si>
  <si>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</si>
  <si>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</si>
  <si>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</si>
  <si>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</si>
  <si>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</si>
  <si>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</si>
  <si>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</si>
  <si>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</si>
  <si>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</si>
  <si>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</si>
  <si>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</si>
  <si>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</si>
  <si>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</si>
  <si>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</si>
  <si>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</si>
  <si>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</si>
  <si>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</si>
  <si>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</si>
  <si>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</si>
  <si>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</si>
  <si>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</si>
  <si>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</si>
  <si>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</si>
  <si>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</si>
  <si>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</si>
  <si>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</si>
  <si>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</si>
  <si>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</si>
  <si>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</si>
  <si>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</si>
  <si>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</si>
  <si>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</si>
  <si>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</si>
  <si>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</si>
  <si>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</si>
  <si>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</si>
  <si>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</si>
  <si>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</si>
  <si>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</si>
  <si>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</si>
  <si>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</si>
  <si>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</si>
  <si>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</si>
  <si>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</si>
  <si>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</si>
  <si>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</si>
  <si>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</si>
  <si>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</si>
  <si>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</si>
  <si>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</si>
  <si>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</si>
  <si>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</si>
  <si>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</si>
  <si>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</si>
  <si>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</si>
  <si>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</si>
  <si>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</si>
  <si>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</si>
  <si>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</si>
  <si>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</si>
  <si>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</si>
  <si>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</si>
  <si>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</si>
  <si>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</si>
  <si>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</si>
  <si>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</si>
  <si>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</si>
  <si>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</si>
  <si>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</si>
  <si>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</si>
  <si>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</si>
  <si>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</si>
  <si>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</si>
  <si>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</si>
  <si>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</si>
  <si>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</si>
  <si>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</si>
  <si>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</si>
  <si>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</si>
  <si>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</si>
  <si>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</si>
  <si>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</si>
  <si>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</si>
  <si>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</si>
  <si>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</si>
  <si>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</si>
  <si>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</si>
  <si>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</si>
  <si>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</si>
  <si>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</si>
  <si>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</si>
  <si>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</si>
  <si>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</si>
  <si>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</si>
  <si>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</si>
  <si>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</si>
  <si>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</si>
  <si>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</si>
  <si>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</si>
  <si>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</si>
  <si>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</si>
  <si>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</si>
  <si>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</si>
  <si>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</si>
  <si>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</si>
  <si>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</si>
  <si>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</si>
  <si>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</si>
  <si>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</si>
  <si>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</si>
  <si>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</si>
  <si>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</si>
  <si>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</si>
  <si>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</si>
  <si>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</si>
  <si>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</si>
  <si>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</si>
  <si>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</si>
  <si>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</si>
  <si>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</si>
  <si>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</si>
  <si>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</si>
  <si>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</si>
  <si>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</si>
  <si>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</si>
  <si>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</si>
  <si>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</si>
  <si>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</si>
  <si>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</si>
  <si>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</si>
  <si>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</si>
  <si>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</si>
  <si>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</si>
  <si>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</si>
  <si>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</si>
  <si>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</si>
  <si>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</si>
  <si>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</si>
  <si>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</si>
  <si>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</si>
  <si>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</si>
  <si>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</si>
  <si>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</si>
  <si>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</si>
  <si>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</si>
  <si>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</si>
  <si>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</si>
  <si>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</si>
  <si>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</si>
  <si>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</si>
  <si>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</si>
  <si>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</si>
  <si>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</si>
  <si>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</si>
  <si>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</si>
  <si>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</si>
  <si>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</si>
  <si>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</si>
  <si>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</si>
  <si>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</si>
  <si>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</si>
  <si>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</si>
  <si>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</si>
  <si>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</si>
  <si>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</si>
  <si>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</si>
  <si>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</si>
  <si>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</si>
  <si>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</si>
  <si>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</si>
  <si>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</si>
  <si>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</si>
  <si>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</si>
  <si>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</si>
  <si>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</si>
  <si>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</si>
  <si>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</si>
  <si>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</si>
  <si>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</si>
  <si>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</si>
  <si>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</si>
  <si>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</si>
  <si>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</si>
  <si>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</si>
  <si>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</si>
  <si>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</si>
  <si>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</si>
  <si>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</si>
  <si>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</si>
  <si>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</si>
  <si>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</si>
  <si>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</si>
  <si>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</si>
  <si>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</si>
  <si>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</si>
  <si>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</si>
  <si>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</si>
  <si>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</si>
  <si>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</si>
  <si>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</si>
  <si>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</si>
  <si>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</si>
  <si>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</si>
  <si>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</si>
  <si>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</si>
  <si>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</si>
  <si>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</si>
  <si>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</si>
  <si>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</si>
  <si>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</si>
  <si>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</si>
  <si>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</si>
  <si>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</si>
  <si>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</si>
  <si>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</si>
  <si>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</si>
  <si>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</si>
  <si>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</si>
  <si>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</si>
  <si>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</si>
  <si>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</si>
  <si>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</si>
  <si>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</si>
  <si>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</si>
  <si>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</si>
  <si>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</si>
  <si>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</si>
  <si>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</si>
  <si>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</si>
  <si>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</si>
  <si>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</si>
  <si>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</si>
  <si>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</si>
  <si>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</si>
  <si>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</si>
  <si>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</si>
  <si>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</si>
  <si>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</si>
  <si>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</si>
  <si>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</si>
  <si>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</si>
  <si>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</si>
  <si>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</si>
  <si>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</si>
  <si>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</si>
  <si>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</si>
  <si>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</si>
  <si>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</si>
  <si>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</si>
  <si>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</si>
  <si>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</si>
  <si>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</si>
  <si>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</si>
  <si>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</si>
  <si>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</si>
  <si>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</si>
  <si>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</si>
  <si>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</si>
  <si>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</si>
  <si>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</si>
  <si>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</si>
  <si>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</si>
  <si>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</si>
  <si>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</si>
  <si>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</si>
  <si>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</si>
  <si>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</si>
  <si>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</si>
  <si>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</si>
  <si>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</si>
  <si>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</si>
  <si>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</si>
  <si>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</si>
  <si>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</si>
  <si>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</si>
  <si>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</si>
  <si>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</si>
  <si>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</si>
  <si>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</si>
  <si>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</si>
  <si>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</si>
  <si>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</si>
  <si>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</si>
  <si>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</si>
  <si>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</si>
  <si>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</si>
  <si>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</si>
  <si>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</si>
  <si>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</si>
  <si>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</si>
  <si>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</si>
  <si>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</si>
  <si>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</si>
  <si>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</si>
  <si>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</si>
  <si>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</si>
  <si>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</si>
  <si>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</si>
  <si>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</si>
  <si>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</si>
  <si>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</si>
  <si>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</si>
  <si>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</si>
  <si>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</si>
  <si>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</si>
  <si>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</si>
  <si>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</si>
  <si>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</si>
  <si>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</si>
  <si>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</si>
  <si>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</si>
  <si>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</si>
  <si>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</si>
  <si>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</si>
  <si>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</si>
  <si>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</si>
  <si>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</si>
  <si>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</si>
  <si>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</si>
  <si>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</si>
  <si>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</si>
  <si>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</si>
  <si>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</si>
  <si>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</si>
  <si>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</si>
  <si>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</si>
  <si>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</si>
  <si>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</si>
  <si>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</si>
  <si>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</si>
  <si>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</si>
  <si>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</si>
  <si>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</si>
  <si>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</si>
  <si>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</si>
  <si>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</si>
  <si>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</si>
  <si>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</si>
  <si>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</si>
  <si>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</si>
  <si>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</si>
  <si>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</si>
  <si>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</si>
  <si>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</si>
  <si>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</si>
  <si>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</si>
  <si>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</si>
  <si>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</si>
  <si>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</si>
  <si>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</si>
  <si>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</si>
  <si>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</si>
  <si>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</si>
  <si>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</si>
  <si>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</si>
  <si>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</si>
  <si>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</si>
  <si>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</si>
  <si>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</si>
  <si>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</si>
  <si>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</si>
  <si>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</si>
  <si>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</si>
  <si>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</si>
  <si>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</si>
  <si>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</si>
  <si>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</si>
  <si>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</si>
  <si>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</si>
  <si>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</si>
  <si>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</si>
  <si>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</si>
  <si>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</si>
  <si>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</si>
  <si>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</si>
  <si>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</si>
  <si>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</si>
  <si>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</si>
  <si>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</si>
  <si>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</si>
  <si>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</si>
  <si>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</si>
  <si>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</si>
  <si>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</si>
  <si>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</si>
  <si>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</si>
  <si>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</si>
  <si>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</si>
  <si>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</si>
  <si>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</si>
  <si>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</si>
  <si>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</si>
  <si>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</si>
  <si>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</si>
  <si>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</si>
  <si>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</si>
  <si>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</si>
  <si>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</si>
  <si>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</si>
  <si>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</si>
  <si>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</si>
  <si>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</si>
  <si>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</si>
  <si>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</si>
  <si>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</si>
  <si>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</si>
  <si>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</si>
  <si>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</si>
  <si>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</si>
  <si>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</si>
  <si>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</si>
  <si>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</si>
  <si>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</si>
  <si>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</si>
  <si>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</si>
  <si>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</si>
  <si>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</si>
  <si>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</si>
  <si>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</si>
  <si>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</si>
  <si>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</si>
  <si>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</si>
  <si>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</si>
  <si>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</si>
  <si>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</si>
  <si>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</si>
  <si>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</si>
  <si>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</si>
  <si>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</si>
  <si>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</si>
  <si>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</si>
  <si>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</si>
  <si>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</si>
  <si>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</si>
  <si>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</si>
  <si>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</si>
  <si>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</si>
  <si>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</si>
  <si>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</si>
  <si>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</si>
  <si>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</si>
  <si>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</si>
  <si>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</si>
  <si>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</si>
  <si>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</si>
  <si>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</si>
  <si>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</si>
  <si>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</si>
  <si>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</si>
  <si>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</si>
  <si>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</si>
  <si>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</si>
  <si>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</si>
  <si>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</si>
  <si>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</si>
  <si>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</si>
  <si>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</si>
  <si>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</si>
  <si>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</si>
  <si>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</si>
  <si>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</si>
  <si>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</si>
  <si>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</si>
  <si>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</si>
  <si>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</si>
  <si>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</si>
  <si>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</si>
  <si>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</si>
  <si>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</si>
  <si>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</si>
  <si>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</si>
  <si>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</si>
  <si>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</si>
  <si>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</si>
  <si>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</si>
  <si>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</si>
  <si>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</si>
  <si>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</si>
  <si>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</si>
  <si>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</si>
  <si>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</si>
  <si>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</si>
  <si>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</si>
  <si>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</si>
  <si>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</si>
  <si>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</si>
  <si>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</si>
  <si>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</si>
  <si>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</si>
  <si>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</si>
  <si>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</si>
  <si>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</si>
  <si>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</si>
  <si>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</si>
  <si>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</si>
  <si>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</si>
  <si>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</si>
  <si>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</si>
  <si>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</si>
  <si>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</si>
  <si>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</si>
  <si>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</si>
  <si>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</si>
  <si>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</si>
  <si>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</si>
  <si>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</si>
  <si>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</si>
  <si>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</si>
  <si>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</si>
  <si>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</si>
  <si>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</si>
  <si>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</si>
  <si>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</si>
  <si>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</si>
  <si>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</si>
  <si>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</si>
  <si>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</si>
  <si>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</si>
  <si>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</si>
  <si>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</si>
  <si>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</si>
  <si>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</si>
  <si>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</si>
  <si>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</si>
  <si>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</si>
  <si>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</si>
  <si>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</si>
  <si>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</si>
  <si>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</si>
  <si>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</si>
  <si>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</si>
  <si>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</si>
  <si>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</si>
  <si>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</si>
  <si>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</si>
  <si>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</si>
  <si>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</si>
  <si>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</si>
  <si>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</si>
  <si>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</si>
  <si>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</si>
  <si>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</si>
  <si>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</si>
  <si>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</si>
  <si>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</si>
  <si>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</si>
  <si>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</si>
  <si>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</si>
  <si>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</si>
  <si>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</si>
  <si>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</si>
  <si>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</si>
  <si>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</si>
  <si>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</si>
  <si>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</si>
  <si>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</si>
  <si>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</si>
  <si>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</si>
  <si>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</si>
  <si>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</si>
  <si>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</si>
  <si>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</si>
  <si>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</si>
  <si>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</si>
  <si>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</si>
  <si>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</si>
  <si>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</si>
  <si>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</si>
  <si>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</si>
  <si>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</si>
  <si>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</si>
  <si>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</si>
  <si>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</si>
  <si>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</si>
  <si>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</si>
  <si>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</si>
  <si>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</si>
  <si>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</si>
  <si>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</si>
  <si>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</si>
  <si>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</si>
  <si>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</si>
  <si>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</si>
  <si>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</si>
  <si>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</si>
  <si>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</si>
  <si>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</si>
  <si>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</si>
  <si>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</si>
  <si>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</si>
  <si>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</si>
  <si>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</si>
  <si>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</si>
  <si>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</si>
  <si>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</si>
  <si>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</si>
  <si>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</si>
  <si>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</si>
  <si>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</si>
  <si>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</si>
  <si>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</si>
  <si>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</si>
  <si>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</si>
  <si>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</si>
  <si>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</si>
  <si>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</si>
  <si>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</si>
  <si>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</si>
  <si>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</si>
  <si>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</si>
  <si>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</si>
  <si>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</si>
  <si>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</si>
  <si>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</si>
  <si>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</si>
  <si>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</si>
  <si>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</si>
  <si>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</si>
  <si>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</si>
  <si>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</si>
  <si>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</si>
  <si>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</si>
  <si>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</si>
  <si>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</si>
  <si>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</si>
  <si>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</si>
  <si>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</si>
  <si>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</si>
  <si>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</si>
  <si>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</si>
  <si>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</si>
  <si>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</si>
  <si>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</si>
  <si>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</si>
  <si>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</si>
  <si>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</si>
  <si>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</si>
  <si>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</si>
  <si>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</si>
  <si>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</si>
  <si>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</si>
  <si>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</si>
  <si>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</si>
  <si>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</si>
  <si>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</si>
  <si>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</si>
  <si>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</si>
  <si>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</si>
  <si>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</si>
  <si>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</si>
  <si>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</si>
  <si>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</si>
  <si>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</si>
  <si>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</si>
  <si>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</si>
  <si>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</si>
  <si>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</si>
  <si>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</si>
  <si>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</si>
  <si>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</si>
  <si>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</si>
  <si>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</si>
  <si>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</si>
  <si>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</si>
  <si>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</si>
  <si>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</si>
  <si>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</si>
  <si>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</si>
  <si>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</si>
  <si>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</si>
  <si>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</si>
  <si>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</si>
  <si>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</si>
  <si>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</si>
  <si>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</si>
  <si>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</si>
  <si>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</si>
  <si>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</si>
  <si>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</si>
  <si>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</si>
  <si>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</si>
  <si>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</si>
  <si>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</si>
  <si>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</si>
  <si>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</si>
  <si>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</si>
  <si>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</si>
  <si>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</si>
  <si>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</si>
  <si>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</si>
  <si>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</si>
  <si>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</si>
  <si>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</si>
  <si>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</si>
  <si>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</si>
  <si>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</si>
  <si>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</si>
  <si>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</si>
  <si>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</si>
  <si>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</si>
  <si>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</si>
  <si>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</si>
  <si>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</si>
  <si>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</si>
  <si>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</si>
  <si>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</si>
  <si>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</si>
  <si>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</si>
  <si>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</si>
  <si>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</si>
  <si>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</si>
  <si>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</si>
  <si>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</si>
  <si>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</si>
  <si>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</si>
  <si>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</si>
  <si>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</si>
  <si>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</si>
  <si>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</si>
  <si>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</si>
  <si>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</si>
  <si>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</si>
  <si>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</si>
  <si>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</si>
  <si>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</si>
  <si>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</si>
  <si>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</si>
  <si>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</si>
  <si>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</si>
  <si>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</si>
  <si>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</si>
  <si>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</si>
  <si>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</si>
  <si>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</si>
  <si>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</si>
  <si>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</si>
  <si>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</si>
  <si>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</si>
  <si>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</si>
  <si>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</si>
  <si>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</si>
  <si>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</si>
  <si>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</si>
  <si>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</si>
  <si>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</si>
  <si>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</si>
  <si>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</si>
  <si>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</si>
  <si>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</si>
  <si>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</si>
  <si>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</si>
  <si>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</si>
  <si>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</si>
  <si>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</si>
  <si>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</si>
  <si>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</si>
  <si>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</si>
  <si>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</si>
  <si>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</si>
  <si>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</si>
  <si>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</si>
  <si>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</si>
  <si>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</si>
  <si>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</si>
  <si>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</si>
  <si>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</si>
  <si>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</si>
  <si>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</si>
  <si>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</si>
  <si>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</si>
  <si>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</si>
  <si>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</si>
  <si>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</si>
  <si>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</si>
  <si>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</si>
  <si>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</si>
  <si>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</si>
  <si>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</si>
  <si>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</si>
  <si>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</si>
  <si>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</si>
  <si>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</si>
  <si>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</si>
  <si>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</si>
  <si>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</si>
  <si>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</si>
  <si>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</si>
  <si>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</si>
  <si>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</si>
  <si>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</si>
  <si>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</si>
  <si>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</si>
  <si>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</si>
  <si>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</si>
  <si>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</si>
  <si>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</si>
  <si>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</si>
  <si>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</si>
  <si>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</si>
  <si>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</si>
  <si>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</si>
  <si>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</si>
  <si>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</si>
  <si>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</si>
  <si>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</si>
  <si>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</si>
  <si>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</si>
  <si>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</si>
  <si>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</si>
  <si>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</si>
  <si>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</si>
  <si>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</si>
  <si>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</si>
  <si>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</si>
  <si>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</si>
  <si>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</si>
  <si>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</si>
  <si>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</si>
  <si>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</si>
  <si>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</si>
  <si>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</si>
  <si>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</si>
  <si>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</si>
  <si>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</si>
  <si>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</si>
  <si>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</si>
  <si>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</si>
  <si>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</si>
  <si>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</si>
  <si>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</si>
  <si>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</si>
  <si>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</si>
  <si>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</si>
  <si>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</si>
  <si>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</si>
  <si>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</si>
  <si>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</si>
  <si>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</si>
  <si>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</si>
  <si>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</si>
  <si>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</si>
  <si>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</si>
  <si>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</si>
  <si>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</si>
  <si>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</si>
  <si>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</si>
  <si>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</si>
  <si>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</si>
  <si>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</si>
  <si>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</si>
  <si>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</si>
  <si>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</si>
  <si>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</si>
  <si>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</si>
  <si>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</si>
  <si>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</si>
  <si>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</si>
  <si>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</si>
  <si>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</si>
  <si>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</si>
  <si>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</si>
  <si>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</si>
  <si>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</si>
  <si>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</si>
  <si>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</si>
  <si>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</si>
  <si>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</si>
  <si>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</si>
  <si>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</si>
  <si>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</si>
  <si>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</si>
  <si>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</si>
  <si>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</si>
  <si>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</si>
  <si>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</si>
  <si>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</si>
  <si>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</si>
  <si>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</si>
  <si>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</si>
  <si>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</si>
  <si>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</si>
  <si>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</si>
  <si>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</si>
  <si>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</si>
  <si>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</si>
  <si>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</si>
  <si>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</si>
  <si>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</si>
  <si>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</si>
  <si>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</si>
  <si>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</si>
  <si>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</si>
  <si>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</si>
  <si>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</si>
  <si>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</si>
  <si>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</si>
  <si>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</si>
  <si>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</si>
  <si>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</si>
  <si>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</si>
  <si>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</si>
  <si>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</si>
  <si>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</si>
  <si>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</si>
  <si>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</si>
  <si>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</si>
  <si>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</si>
  <si>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</si>
  <si>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</si>
  <si>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</si>
  <si>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</si>
  <si>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</si>
  <si>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</si>
  <si>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</si>
  <si>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</si>
  <si>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</si>
  <si>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</si>
  <si>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</si>
  <si>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</si>
  <si>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</si>
  <si>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</si>
  <si>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</si>
  <si>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</si>
  <si>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</si>
  <si>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</si>
  <si>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</si>
  <si>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</si>
  <si>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</si>
  <si>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</si>
  <si>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</si>
  <si>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</si>
  <si>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</si>
  <si>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</si>
  <si>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</si>
  <si>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</si>
  <si>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</si>
  <si>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</si>
  <si>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</si>
  <si>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</si>
  <si>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</si>
  <si>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</si>
  <si>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</si>
  <si>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</si>
  <si>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</si>
  <si>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</si>
  <si>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</si>
  <si>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</si>
  <si>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</si>
  <si>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</si>
  <si>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</si>
  <si>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</si>
  <si>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</si>
  <si>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</si>
  <si>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</si>
  <si>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</si>
  <si>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</si>
  <si>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</si>
  <si>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</si>
  <si>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</si>
  <si>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</si>
  <si>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</si>
  <si>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</si>
  <si>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</si>
  <si>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</si>
  <si>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</si>
  <si>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</si>
  <si>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</si>
  <si>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</si>
  <si>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</si>
  <si>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</si>
  <si>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</si>
  <si>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</si>
  <si>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</si>
  <si>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</si>
  <si>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</si>
  <si>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</si>
  <si>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</si>
  <si>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</si>
  <si>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</si>
  <si>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</si>
  <si>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</si>
  <si>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</si>
  <si>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</si>
  <si>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</si>
  <si>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</si>
  <si>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</si>
  <si>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</si>
  <si>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</si>
  <si>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</si>
  <si>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</si>
  <si>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</si>
  <si>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</si>
  <si>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</si>
  <si>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</si>
  <si>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</si>
  <si>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</si>
  <si>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</si>
  <si>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</si>
  <si>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</si>
  <si>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</si>
  <si>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</si>
  <si>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</si>
  <si>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</si>
  <si>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</si>
  <si>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</si>
  <si>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</si>
  <si>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</si>
  <si>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</si>
  <si>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</si>
  <si>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</si>
  <si>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</si>
  <si>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</si>
  <si>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</si>
  <si>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</si>
  <si>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</si>
  <si>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</si>
  <si>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</si>
  <si>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</si>
  <si>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</si>
  <si>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</si>
  <si>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</si>
  <si>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</si>
  <si>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</si>
  <si>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</si>
  <si>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</si>
  <si>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</si>
  <si>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</si>
  <si>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</si>
  <si>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</si>
  <si>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</si>
  <si>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</si>
  <si>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</si>
  <si>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</si>
  <si>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</si>
  <si>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</si>
  <si>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</si>
  <si>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</si>
  <si>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</si>
  <si>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</si>
  <si>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</si>
  <si>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</si>
  <si>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</si>
  <si>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</si>
  <si>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</si>
  <si>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</si>
  <si>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</si>
  <si>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</si>
  <si>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</si>
  <si>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</si>
  <si>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</si>
  <si>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</si>
  <si>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</si>
  <si>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</si>
  <si>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</si>
  <si>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</si>
  <si>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</si>
  <si>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</si>
  <si>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</si>
  <si>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</si>
  <si>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</si>
  <si>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</si>
  <si>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</si>
  <si>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</si>
  <si>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</si>
  <si>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</si>
  <si>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</si>
  <si>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</si>
  <si>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</si>
  <si>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</si>
  <si>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</si>
  <si>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</si>
  <si>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</si>
  <si>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</si>
  <si>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</si>
  <si>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</si>
  <si>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</si>
  <si>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</si>
  <si>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</si>
  <si>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</si>
  <si>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</si>
  <si>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</si>
  <si>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</si>
  <si>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</si>
  <si>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</si>
  <si>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</si>
  <si>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</si>
  <si>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</si>
  <si>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</si>
  <si>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</si>
  <si>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</si>
  <si>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</si>
  <si>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</si>
  <si>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</si>
  <si>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</si>
  <si>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</si>
  <si>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</si>
  <si>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</si>
  <si>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</si>
  <si>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</si>
  <si>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</si>
  <si>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</si>
  <si>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</si>
  <si>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</si>
  <si>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</si>
  <si>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</si>
  <si>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</si>
  <si>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</si>
  <si>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</si>
  <si>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</si>
  <si>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</si>
  <si>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</si>
  <si>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</si>
  <si>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</si>
  <si>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</si>
  <si>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</si>
  <si>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</si>
  <si>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</si>
  <si>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</si>
  <si>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</si>
  <si>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</si>
  <si>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</si>
  <si>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</si>
  <si>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</si>
  <si>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</si>
  <si>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</si>
  <si>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</si>
  <si>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</si>
  <si>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</si>
  <si>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</si>
  <si>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</si>
  <si>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</si>
  <si>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</si>
  <si>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</si>
  <si>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</si>
  <si>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</si>
  <si>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</si>
  <si>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</si>
  <si>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</si>
  <si>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</si>
  <si>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</si>
  <si>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</si>
  <si>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</si>
  <si>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</si>
  <si>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</si>
  <si>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</si>
  <si>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</si>
  <si>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</si>
  <si>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</si>
  <si>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</si>
  <si>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</si>
  <si>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</si>
  <si>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</si>
  <si>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</si>
  <si>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</si>
  <si>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</si>
  <si>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</si>
  <si>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</si>
  <si>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</si>
  <si>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</si>
  <si>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</si>
  <si>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</si>
  <si>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</si>
  <si>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</si>
  <si>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</si>
  <si>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</si>
  <si>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</si>
  <si>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</si>
  <si>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</si>
  <si>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</si>
  <si>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</si>
  <si>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</si>
  <si>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</si>
  <si>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</si>
  <si>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</si>
  <si>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</si>
  <si>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</si>
  <si>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</si>
  <si>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</si>
  <si>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</si>
  <si>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</si>
  <si>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</si>
  <si>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</si>
  <si>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</si>
  <si>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</si>
  <si>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</si>
  <si>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</si>
  <si>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</si>
  <si>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</si>
  <si>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</si>
  <si>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</si>
  <si>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</si>
  <si>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</si>
  <si>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</si>
  <si>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</si>
  <si>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</si>
  <si>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</si>
  <si>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</si>
  <si>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</si>
  <si>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</si>
  <si>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</si>
  <si>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</si>
  <si>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</si>
  <si>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</si>
  <si>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</si>
  <si>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</si>
  <si>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</si>
  <si>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</si>
  <si>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</si>
  <si>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</si>
  <si>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</si>
  <si>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</si>
  <si>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</si>
  <si>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</si>
  <si>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</si>
  <si>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</si>
  <si>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</si>
  <si>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</si>
  <si>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</si>
  <si>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</si>
  <si>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</si>
  <si>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</si>
  <si>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</si>
  <si>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</si>
  <si>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</si>
  <si>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</si>
  <si>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</si>
  <si>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</si>
  <si>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</si>
  <si>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</si>
  <si>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</si>
  <si>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</si>
  <si>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</si>
  <si>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</si>
  <si>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</si>
  <si>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</si>
  <si>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</si>
  <si>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</si>
  <si>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</si>
  <si>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</si>
  <si>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</si>
  <si>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</si>
  <si>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</si>
  <si>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</si>
  <si>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</si>
  <si>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</si>
  <si>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</si>
  <si>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</si>
  <si>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</si>
  <si>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</si>
  <si>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</si>
  <si>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</si>
  <si>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</si>
  <si>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</si>
  <si>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</si>
  <si>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</si>
  <si>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</si>
  <si>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</si>
  <si>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</si>
  <si>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</si>
  <si>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</si>
  <si>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</si>
  <si>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</si>
  <si>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</si>
  <si>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</si>
  <si>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</si>
  <si>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</si>
  <si>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</si>
  <si>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</si>
  <si>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</si>
  <si>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</si>
  <si>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</si>
  <si>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</si>
  <si>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</si>
  <si>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</si>
  <si>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</si>
  <si>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</si>
  <si>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</si>
  <si>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</si>
  <si>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</si>
  <si>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</si>
  <si>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</si>
  <si>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</si>
  <si>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</si>
  <si>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</si>
  <si>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</si>
  <si>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</si>
  <si>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</si>
  <si>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</si>
  <si>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</si>
  <si>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</si>
  <si>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</si>
  <si>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</si>
  <si>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</si>
  <si>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</si>
  <si>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</si>
  <si>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</si>
  <si>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</si>
  <si>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</si>
  <si>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</si>
  <si>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</si>
  <si>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</si>
  <si>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</si>
  <si>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</si>
  <si>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</si>
  <si>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</si>
  <si>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</si>
  <si>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</si>
  <si>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</si>
  <si>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</si>
  <si>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</si>
  <si>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</si>
  <si>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</si>
  <si>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</si>
  <si>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</si>
  <si>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</si>
  <si>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</si>
  <si>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</si>
  <si>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</si>
  <si>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</si>
  <si>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</si>
  <si>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</si>
  <si>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</si>
  <si>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</si>
  <si>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</si>
  <si>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</si>
  <si>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</si>
  <si>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</si>
  <si>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</si>
  <si>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</si>
  <si>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</si>
  <si>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</si>
  <si>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</si>
  <si>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</si>
  <si>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</si>
  <si>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</si>
  <si>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</si>
  <si>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</si>
  <si>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</si>
  <si>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</si>
  <si>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</si>
  <si>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</si>
  <si>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</si>
  <si>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</si>
  <si>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</si>
  <si>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</si>
  <si>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</si>
  <si>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</si>
  <si>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</si>
  <si>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</si>
  <si>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</si>
  <si>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</si>
  <si>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</si>
  <si>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</si>
  <si>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</si>
  <si>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</si>
  <si>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</si>
  <si>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</si>
  <si>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</si>
  <si>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</si>
  <si>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</si>
  <si>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</si>
  <si>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</si>
  <si>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</si>
  <si>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</si>
  <si>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</si>
  <si>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</si>
  <si>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</si>
  <si>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</si>
  <si>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</si>
  <si>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</si>
  <si>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</si>
  <si>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</si>
  <si>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</si>
  <si>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</si>
  <si>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</si>
  <si>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</si>
  <si>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</si>
  <si>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</si>
  <si>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</si>
  <si>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</si>
  <si>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</si>
  <si>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</si>
  <si>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</si>
  <si>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</si>
  <si>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</si>
  <si>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</si>
  <si>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</si>
  <si>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</si>
  <si>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</si>
  <si>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</si>
  <si>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</si>
  <si>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</si>
  <si>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</si>
  <si>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</si>
  <si>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</si>
  <si>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</si>
  <si>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</si>
  <si>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</si>
  <si>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</si>
  <si>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</si>
  <si>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</si>
  <si>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</si>
  <si>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</si>
  <si>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</si>
  <si>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</si>
  <si>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</si>
  <si>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</si>
  <si>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</si>
  <si>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</si>
  <si>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</si>
  <si>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</si>
  <si>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</si>
  <si>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</si>
  <si>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</si>
  <si>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</si>
  <si>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</si>
  <si>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</si>
  <si>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</si>
  <si>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</si>
  <si>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</si>
  <si>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</si>
  <si>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</si>
  <si>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</si>
  <si>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</si>
  <si>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</si>
  <si>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</si>
  <si>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</si>
  <si>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</si>
  <si>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</si>
  <si>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</si>
  <si>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</si>
  <si>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</si>
  <si>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</si>
  <si>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</si>
  <si>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</si>
  <si>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</si>
  <si>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</si>
  <si>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</si>
  <si>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</si>
  <si>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</si>
  <si>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</si>
  <si>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</si>
  <si>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</si>
  <si>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</si>
  <si>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</si>
  <si>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</si>
  <si>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</si>
  <si>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</si>
  <si>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</si>
  <si>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</si>
  <si>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</si>
  <si>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</si>
  <si>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</si>
  <si>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</si>
  <si>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</si>
  <si>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</si>
  <si>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</si>
  <si>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</si>
  <si>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</si>
  <si>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</si>
  <si>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</si>
  <si>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</si>
  <si>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</si>
  <si>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</si>
  <si>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</si>
  <si>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</si>
  <si>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</si>
  <si>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</si>
  <si>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</si>
  <si>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</si>
  <si>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</si>
  <si>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</si>
  <si>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</si>
  <si>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</si>
  <si>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</si>
  <si>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</si>
  <si>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</si>
  <si>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</si>
  <si>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</si>
  <si>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</si>
  <si>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</si>
  <si>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</si>
  <si>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</si>
  <si>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</si>
  <si>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</si>
  <si>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</si>
  <si>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</si>
  <si>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</si>
  <si>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</si>
  <si>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</si>
  <si>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</si>
  <si>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</si>
  <si>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</si>
  <si>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</si>
  <si>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</si>
  <si>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</si>
  <si>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</si>
  <si>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</si>
  <si>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</si>
  <si>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</si>
  <si>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</si>
  <si>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</si>
  <si>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</si>
  <si>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</si>
  <si>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</si>
  <si>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</si>
  <si>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</si>
  <si>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</si>
  <si>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</si>
  <si>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</si>
  <si>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</si>
  <si>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</si>
  <si>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</si>
  <si>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</si>
  <si>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</si>
  <si>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</si>
  <si>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</si>
  <si>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</si>
  <si>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</si>
  <si>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</si>
  <si>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</si>
  <si>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</si>
  <si>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</si>
  <si>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</si>
  <si>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</si>
  <si>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</si>
  <si>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</si>
  <si>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</si>
  <si>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</si>
  <si>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</si>
  <si>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</si>
  <si>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</si>
  <si>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</si>
  <si>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</si>
  <si>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</si>
  <si>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</si>
  <si>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</si>
  <si>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</si>
  <si>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</si>
  <si>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</si>
  <si>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</si>
  <si>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</si>
  <si>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</si>
  <si>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</si>
  <si>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</si>
  <si>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</si>
  <si>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</si>
  <si>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</si>
  <si>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</si>
  <si>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</si>
  <si>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</si>
  <si>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</si>
  <si>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</si>
  <si>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</si>
  <si>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</si>
  <si>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</si>
  <si>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</si>
  <si>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</si>
  <si>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</si>
  <si>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</si>
  <si>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</si>
  <si>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</si>
  <si>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</si>
  <si>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</si>
  <si>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</si>
  <si>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</si>
  <si>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</si>
  <si>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</si>
  <si>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</si>
  <si>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</si>
  <si>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</si>
  <si>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</si>
  <si>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</si>
  <si>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</si>
  <si>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</si>
  <si>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</si>
  <si>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</si>
  <si>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</si>
  <si>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</si>
  <si>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</si>
  <si>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</si>
  <si>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</si>
  <si>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</si>
  <si>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</si>
  <si>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</si>
  <si>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</si>
  <si>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</si>
  <si>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</si>
  <si>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</si>
  <si>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</si>
  <si>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</si>
  <si>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</si>
  <si>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</si>
  <si>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</si>
  <si>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</si>
  <si>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</si>
  <si>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</si>
  <si>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</si>
  <si>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</si>
  <si>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</si>
  <si>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</si>
  <si>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</si>
  <si>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</si>
  <si>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</si>
  <si>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</si>
  <si>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</si>
  <si>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</si>
  <si>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</si>
  <si>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</si>
  <si>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</si>
  <si>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</si>
  <si>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</si>
  <si>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</si>
  <si>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</si>
  <si>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</si>
  <si>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</si>
  <si>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</si>
  <si>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</si>
  <si>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</si>
  <si>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</si>
  <si>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</si>
  <si>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</si>
  <si>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</si>
  <si>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</si>
  <si>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</si>
  <si>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</si>
  <si>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</si>
  <si>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</si>
  <si>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</si>
  <si>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</si>
  <si>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</si>
  <si>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</si>
  <si>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</si>
  <si>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</si>
  <si>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</si>
  <si>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</si>
  <si>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</si>
  <si>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</si>
  <si>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</si>
  <si>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</si>
  <si>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</si>
  <si>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</si>
  <si>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</si>
  <si>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</si>
  <si>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</si>
  <si>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</si>
  <si>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</si>
  <si>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</si>
  <si>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</si>
  <si>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</si>
  <si>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</si>
  <si>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</si>
  <si>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</si>
  <si>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</si>
  <si>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</si>
  <si>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</si>
  <si>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</si>
  <si>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</si>
  <si>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</si>
  <si>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</si>
  <si>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</si>
  <si>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</si>
  <si>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</si>
  <si>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</si>
  <si>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</si>
  <si>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</si>
  <si>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</si>
  <si>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</si>
  <si>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</si>
  <si>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</si>
  <si>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</si>
  <si>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</si>
  <si>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</si>
  <si>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</si>
  <si>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</si>
  <si>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</si>
  <si>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</si>
  <si>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</si>
  <si>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</si>
  <si>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</si>
  <si>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</si>
  <si>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</si>
  <si>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</si>
  <si>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</si>
  <si>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</si>
  <si>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</si>
  <si>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</si>
  <si>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</si>
  <si>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</si>
  <si>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</si>
  <si>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</si>
  <si>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</si>
  <si>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</si>
  <si>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</si>
  <si>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</si>
  <si>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</si>
  <si>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</si>
  <si>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</si>
  <si>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</si>
  <si>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</si>
  <si>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</si>
  <si>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</si>
  <si>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</si>
  <si>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</si>
  <si>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</si>
  <si>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</si>
  <si>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</si>
  <si>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</si>
  <si>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</si>
  <si>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</si>
  <si>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</si>
  <si>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</si>
  <si>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</si>
  <si>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</si>
  <si>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</si>
  <si>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</si>
  <si>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</si>
  <si>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</si>
  <si>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</si>
  <si>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</si>
  <si>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</si>
  <si>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</si>
  <si>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</si>
  <si>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</si>
  <si>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</si>
  <si>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</si>
  <si>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</si>
  <si>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</si>
  <si>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</si>
  <si>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</si>
  <si>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</si>
  <si>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</si>
  <si>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</si>
  <si>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</si>
  <si>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</si>
  <si>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</si>
  <si>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</si>
  <si>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</si>
  <si>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</si>
  <si>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</si>
  <si>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</si>
  <si>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</si>
  <si>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</si>
  <si>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</si>
  <si>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</si>
  <si>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</si>
  <si>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</si>
  <si>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</si>
  <si>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</si>
  <si>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</si>
  <si>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</si>
  <si>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</si>
  <si>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</si>
  <si>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</si>
  <si>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</si>
  <si>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</si>
  <si>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</si>
  <si>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</si>
  <si>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</si>
  <si>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</si>
  <si>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</si>
  <si>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</si>
  <si>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</si>
  <si>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</si>
  <si>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</si>
  <si>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</si>
  <si>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</si>
  <si>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</si>
  <si>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</si>
  <si>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</si>
  <si>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</si>
  <si>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</si>
  <si>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</si>
  <si>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</si>
  <si>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</si>
  <si>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</si>
  <si>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</si>
  <si>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</si>
  <si>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</si>
  <si>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</si>
  <si>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</si>
  <si>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</si>
  <si>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</si>
  <si>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</si>
  <si>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</si>
  <si>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</si>
  <si>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</si>
  <si>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</si>
  <si>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</si>
  <si>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</si>
  <si>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</si>
  <si>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</si>
  <si>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</si>
  <si>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</si>
  <si>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</si>
  <si>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</si>
  <si>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</si>
  <si>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</si>
  <si>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</si>
  <si>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</si>
  <si>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</si>
  <si>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</si>
  <si>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</si>
  <si>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</si>
  <si>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</si>
  <si>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</si>
  <si>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</si>
  <si>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</si>
  <si>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</si>
  <si>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</si>
  <si>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</si>
  <si>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</si>
  <si>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</si>
  <si>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</si>
  <si>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</si>
  <si>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</si>
  <si>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</si>
  <si>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</si>
  <si>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</si>
  <si>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</si>
  <si>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</si>
  <si>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</si>
  <si>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</si>
  <si>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</si>
  <si>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</si>
  <si>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</si>
  <si>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</si>
  <si>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</si>
  <si>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</si>
  <si>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</si>
  <si>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</si>
  <si>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</si>
  <si>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</si>
  <si>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</si>
  <si>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</si>
  <si>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</si>
  <si>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</si>
  <si>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</si>
  <si>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</si>
  <si>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</si>
  <si>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</si>
  <si>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</si>
  <si>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</si>
  <si>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</si>
  <si>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</si>
  <si>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</si>
  <si>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</si>
  <si>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</si>
  <si>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</si>
  <si>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</si>
  <si>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</si>
  <si>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</si>
  <si>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</si>
  <si>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</si>
  <si>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</si>
  <si>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</si>
  <si>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</si>
  <si>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</si>
  <si>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</si>
  <si>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</si>
  <si>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</si>
  <si>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</si>
  <si>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</si>
  <si>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</si>
  <si>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</si>
  <si>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</si>
  <si>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</si>
  <si>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</si>
  <si>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</si>
  <si>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</si>
  <si>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</si>
  <si>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</si>
  <si>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</si>
  <si>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</si>
  <si>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</si>
  <si>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</si>
  <si>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</si>
  <si>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</si>
  <si>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</si>
  <si>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</si>
  <si>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</si>
  <si>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</si>
  <si>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</si>
  <si>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</si>
  <si>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</si>
  <si>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</si>
  <si>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</si>
  <si>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</si>
  <si>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</si>
  <si>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</si>
  <si>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</si>
  <si>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</si>
  <si>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</si>
  <si>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</si>
  <si>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</si>
  <si>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</si>
  <si>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</si>
  <si>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</si>
  <si>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</si>
  <si>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</si>
  <si>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</si>
  <si>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</si>
  <si>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</si>
  <si>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</si>
  <si>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</si>
  <si>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</si>
  <si>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</si>
  <si>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</si>
  <si>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</si>
  <si>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</si>
  <si>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</si>
  <si>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</si>
  <si>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</si>
  <si>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</si>
  <si>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</si>
  <si>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</si>
  <si>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</si>
  <si>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</si>
  <si>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</si>
  <si>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</si>
  <si>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</si>
  <si>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</si>
  <si>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</si>
  <si>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</si>
  <si>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</si>
  <si>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</si>
  <si>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</si>
  <si>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</si>
  <si>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</si>
  <si>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</si>
  <si>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</si>
  <si>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</si>
  <si>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</si>
  <si>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</si>
  <si>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</si>
  <si>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</si>
  <si>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</si>
  <si>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</si>
  <si>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</si>
  <si>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</si>
  <si>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</si>
  <si>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</si>
  <si>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</si>
  <si>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</si>
  <si>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</si>
  <si>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</si>
  <si>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</si>
  <si>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</si>
  <si>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</si>
  <si>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</si>
  <si>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</si>
  <si>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</si>
  <si>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</si>
  <si>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</si>
  <si>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</si>
  <si>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</si>
  <si>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</si>
  <si>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</si>
  <si>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</si>
  <si>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</si>
  <si>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</si>
  <si>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</si>
  <si>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</si>
  <si>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</si>
  <si>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</si>
  <si>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</si>
  <si>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</si>
  <si>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</si>
  <si>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</si>
  <si>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</si>
  <si>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</si>
  <si>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</si>
  <si>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</si>
  <si>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</si>
  <si>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</si>
  <si>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</si>
  <si>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</si>
  <si>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</si>
  <si>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</si>
  <si>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</si>
  <si>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</si>
  <si>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</si>
  <si>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</si>
  <si>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</si>
  <si>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</si>
  <si>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</si>
  <si>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</si>
  <si>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</si>
  <si>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</si>
  <si>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</si>
  <si>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</si>
  <si>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</si>
  <si>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</si>
  <si>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</si>
  <si>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</si>
  <si>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</si>
  <si>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</si>
  <si>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</si>
  <si>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</si>
  <si>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</si>
  <si>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</si>
  <si>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</si>
  <si>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</si>
  <si>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</si>
  <si>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</si>
  <si>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</si>
  <si>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</si>
  <si>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</si>
  <si>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</si>
  <si>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</si>
  <si>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</si>
  <si>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</si>
  <si>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</si>
  <si>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</si>
  <si>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</si>
  <si>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</si>
  <si>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</si>
  <si>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</si>
  <si>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</si>
  <si>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</si>
  <si>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</si>
  <si>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</si>
  <si>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</si>
  <si>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</si>
  <si>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</si>
  <si>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</si>
  <si>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</si>
  <si>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</si>
  <si>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</si>
  <si>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</si>
  <si>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</si>
  <si>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</si>
  <si>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</si>
  <si>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</si>
  <si>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</si>
  <si>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</si>
  <si>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</si>
  <si>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</si>
  <si>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</si>
  <si>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</si>
  <si>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</si>
  <si>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</si>
  <si>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</si>
  <si>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</si>
  <si>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</si>
  <si>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</si>
  <si>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</si>
  <si>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</si>
  <si>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</si>
  <si>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</si>
  <si>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</si>
  <si>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</si>
  <si>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</si>
  <si>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</si>
  <si>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</si>
  <si>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</si>
  <si>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</si>
  <si>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</si>
  <si>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</si>
  <si>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</si>
  <si>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</si>
  <si>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</si>
  <si>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</si>
  <si>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</si>
  <si>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</si>
  <si>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</si>
  <si>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</si>
  <si>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</si>
  <si>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</si>
  <si>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</si>
  <si>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</si>
  <si>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</si>
  <si>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</si>
  <si>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</si>
  <si>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</si>
  <si>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</si>
  <si>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</si>
  <si>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</si>
  <si>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</si>
  <si>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</si>
  <si>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</si>
  <si>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</si>
  <si>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</si>
  <si>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</si>
  <si>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</si>
  <si>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</si>
  <si>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</si>
  <si>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</si>
  <si>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</si>
  <si>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</si>
  <si>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</si>
  <si>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</si>
  <si>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</si>
  <si>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</si>
  <si>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</si>
  <si>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</si>
  <si>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</si>
  <si>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</si>
  <si>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</si>
  <si>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</si>
  <si>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</si>
  <si>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</si>
  <si>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</si>
  <si>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</si>
  <si>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</si>
  <si>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</si>
  <si>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</si>
  <si>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</si>
  <si>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</si>
  <si>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</si>
  <si>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</si>
  <si>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</si>
  <si>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</si>
  <si>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</si>
  <si>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</si>
  <si>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</si>
  <si>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</si>
  <si>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</si>
  <si>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</si>
  <si>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</si>
  <si>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</si>
  <si>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</si>
  <si>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</si>
  <si>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</si>
  <si>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</si>
  <si>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</si>
  <si>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</si>
  <si>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</si>
  <si>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</si>
  <si>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</si>
  <si>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</si>
  <si>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</si>
  <si>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</si>
  <si>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</si>
  <si>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</si>
  <si>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</si>
  <si>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</si>
  <si>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</si>
  <si>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</si>
  <si>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</si>
  <si>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</si>
  <si>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</si>
  <si>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</si>
  <si>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</si>
  <si>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</si>
  <si>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</si>
  <si>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</si>
  <si>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</si>
  <si>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</si>
  <si>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</si>
  <si>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</si>
  <si>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</si>
  <si>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</si>
  <si>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</si>
  <si>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</si>
  <si>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</si>
  <si>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</si>
  <si>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</si>
  <si>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</si>
  <si>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</si>
  <si>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</si>
  <si>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</si>
  <si>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</si>
  <si>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</si>
  <si>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</si>
  <si>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</si>
  <si>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</si>
  <si>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</si>
  <si>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</si>
  <si>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</si>
  <si>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</si>
  <si>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</si>
  <si>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</si>
  <si>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</si>
  <si>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</si>
  <si>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</si>
  <si>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</si>
  <si>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</si>
  <si>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</si>
  <si>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</si>
  <si>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</si>
  <si>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</si>
  <si>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</si>
  <si>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</si>
  <si>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</si>
  <si>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</si>
  <si>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</si>
  <si>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</si>
  <si>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</si>
  <si>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</si>
  <si>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</si>
  <si>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</si>
  <si>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</si>
  <si>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</si>
  <si>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</si>
  <si>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</si>
  <si>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</si>
  <si>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</si>
  <si>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</si>
  <si>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</si>
  <si>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</si>
  <si>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</si>
  <si>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</si>
  <si>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</si>
  <si>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</si>
  <si>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</si>
  <si>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</si>
  <si>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</si>
  <si>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</si>
  <si>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</si>
  <si>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</si>
  <si>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</si>
  <si>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</si>
  <si>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</si>
  <si>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</si>
  <si>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</si>
  <si>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</si>
  <si>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</si>
  <si>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</si>
  <si>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</si>
  <si>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</si>
  <si>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</si>
  <si>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</si>
  <si>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</si>
  <si>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</si>
  <si>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</si>
  <si>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</si>
  <si>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</si>
  <si>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</si>
  <si>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</si>
  <si>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</si>
  <si>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</si>
  <si>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</si>
  <si>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</si>
  <si>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</si>
  <si>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</si>
  <si>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</si>
  <si>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</si>
  <si>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</si>
  <si>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</si>
  <si>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</si>
  <si>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</si>
  <si>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</si>
  <si>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</si>
  <si>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</si>
  <si>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</si>
  <si>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</si>
  <si>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</si>
  <si>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</si>
  <si>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</si>
  <si>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</si>
  <si>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</si>
  <si>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</si>
  <si>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</si>
  <si>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</si>
  <si>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</si>
  <si>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</si>
  <si>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</si>
  <si>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</si>
  <si>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</si>
  <si>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</si>
  <si>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</si>
  <si>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</si>
  <si>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</si>
  <si>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</si>
  <si>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</si>
  <si>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</si>
  <si>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</si>
  <si>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</si>
  <si>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</si>
  <si>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</si>
  <si>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</si>
  <si>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</si>
  <si>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</si>
  <si>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</si>
  <si>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</si>
  <si>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</si>
  <si>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</si>
  <si>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</si>
  <si>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</si>
  <si>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</si>
  <si>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</si>
  <si>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</si>
  <si>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</si>
  <si>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</si>
  <si>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</si>
  <si>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</si>
  <si>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</si>
  <si>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</si>
  <si>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</si>
  <si>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</si>
  <si>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</si>
  <si>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</si>
  <si>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</si>
  <si>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</si>
  <si>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</si>
  <si>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</si>
  <si>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</si>
  <si>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</si>
  <si>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</si>
  <si>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</si>
  <si>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</si>
  <si>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</si>
  <si>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</si>
  <si>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</si>
  <si>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</si>
  <si>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</si>
  <si>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</si>
  <si>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</si>
  <si>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</si>
  <si>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</si>
  <si>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</si>
  <si>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</si>
  <si>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</si>
  <si>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</si>
  <si>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</si>
  <si>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</si>
  <si>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</si>
  <si>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</si>
  <si>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</si>
  <si>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</si>
  <si>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</si>
  <si>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</si>
  <si>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</si>
  <si>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</si>
  <si>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</si>
  <si>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</si>
  <si>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</si>
  <si>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</si>
  <si>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</si>
  <si>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</si>
  <si>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</si>
  <si>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</si>
  <si>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</si>
  <si>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</si>
  <si>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</si>
  <si>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</si>
  <si>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</si>
  <si>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</si>
  <si>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</si>
  <si>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</si>
  <si>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</si>
  <si>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</si>
  <si>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</si>
  <si>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</si>
  <si>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</si>
  <si>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</si>
  <si>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</si>
  <si>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</si>
  <si>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</si>
  <si>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</si>
  <si>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</si>
  <si>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</si>
  <si>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</si>
  <si>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</si>
  <si>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</si>
  <si>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</si>
  <si>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</si>
  <si>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</si>
  <si>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</si>
  <si>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</si>
  <si>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</si>
  <si>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</si>
  <si>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</si>
  <si>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</si>
  <si>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</si>
  <si>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</si>
  <si>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</si>
  <si>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</si>
  <si>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</si>
  <si>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</si>
  <si>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</si>
  <si>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</si>
  <si>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</si>
  <si>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</si>
  <si>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</si>
  <si>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</si>
  <si>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</si>
  <si>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</si>
  <si>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</si>
  <si>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</si>
  <si>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</si>
  <si>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</si>
  <si>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</si>
  <si>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</si>
  <si>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</si>
  <si>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</si>
  <si>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</si>
  <si>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</si>
  <si>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</si>
  <si>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</si>
  <si>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</si>
  <si>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</si>
  <si>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</si>
  <si>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</si>
  <si>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</si>
  <si>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</si>
  <si>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</si>
  <si>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</si>
  <si>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</si>
  <si>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</si>
  <si>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</si>
  <si>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</si>
  <si>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</si>
  <si>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</si>
  <si>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</si>
  <si>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</si>
  <si>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</si>
  <si>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</si>
  <si>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</si>
  <si>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</si>
  <si>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</si>
  <si>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</si>
  <si>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</si>
  <si>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</si>
  <si>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</si>
  <si>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</si>
  <si>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</si>
  <si>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</si>
  <si>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</si>
  <si>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</si>
  <si>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</si>
  <si>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</si>
  <si>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</si>
  <si>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</si>
  <si>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</si>
  <si>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</si>
  <si>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</si>
  <si>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</si>
  <si>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</si>
  <si>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</si>
  <si>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</si>
  <si>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</si>
  <si>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</si>
  <si>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</si>
  <si>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</si>
  <si>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</si>
  <si>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</si>
  <si>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</si>
  <si>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</si>
  <si>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</si>
  <si>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</si>
  <si>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</si>
  <si>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</si>
  <si>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</si>
  <si>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</si>
  <si>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</si>
  <si>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</si>
  <si>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</si>
  <si>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</si>
  <si>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</si>
  <si>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</si>
  <si>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</si>
  <si>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</si>
  <si>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</si>
  <si>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</si>
  <si>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</si>
  <si>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</si>
  <si>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</si>
  <si>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</si>
  <si>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</si>
  <si>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</si>
  <si>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</si>
  <si>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</si>
  <si>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</si>
  <si>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</si>
  <si>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</si>
  <si>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</si>
  <si>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</si>
  <si>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</si>
  <si>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</si>
  <si>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</si>
  <si>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</si>
  <si>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</si>
  <si>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</si>
  <si>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</si>
  <si>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</si>
  <si>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</si>
  <si>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</si>
  <si>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</si>
  <si>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</si>
  <si>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</si>
  <si>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</si>
  <si>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</si>
  <si>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</si>
  <si>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</si>
  <si>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</si>
  <si>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</si>
  <si>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</si>
  <si>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</si>
  <si>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</si>
  <si>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</si>
  <si>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</si>
  <si>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</si>
  <si>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</si>
  <si>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</si>
  <si>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</si>
  <si>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</si>
  <si>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</si>
  <si>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</si>
  <si>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</si>
  <si>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</si>
  <si>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</si>
  <si>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</si>
  <si>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</si>
  <si>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</si>
  <si>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</si>
  <si>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</si>
  <si>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</si>
  <si>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</si>
  <si>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</si>
  <si>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</si>
  <si>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</si>
  <si>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</si>
  <si>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</si>
  <si>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</si>
  <si>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</si>
  <si>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</si>
  <si>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</si>
  <si>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</si>
  <si>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</si>
  <si>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</si>
  <si>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</si>
  <si>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</si>
  <si>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</si>
  <si>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</si>
  <si>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</si>
  <si>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</si>
  <si>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</si>
  <si>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</si>
  <si>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</si>
  <si>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</si>
  <si>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</si>
  <si>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</si>
  <si>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</si>
  <si>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</si>
  <si>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</si>
  <si>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</si>
  <si>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</si>
  <si>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</si>
  <si>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</si>
  <si>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</si>
  <si>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</si>
  <si>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</si>
  <si>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</si>
  <si>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</si>
  <si>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</si>
  <si>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</si>
  <si>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</si>
  <si>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</si>
  <si>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</si>
  <si>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</si>
  <si>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</si>
  <si>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</si>
  <si>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</si>
  <si>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</si>
  <si>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</si>
  <si>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</si>
  <si>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</si>
  <si>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</si>
  <si>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</si>
  <si>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</si>
  <si>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</si>
  <si>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</si>
  <si>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</si>
  <si>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</si>
  <si>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</si>
  <si>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</si>
  <si>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</si>
  <si>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</si>
  <si>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</si>
  <si>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</si>
  <si>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</si>
  <si>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</si>
  <si>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</si>
  <si>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</si>
  <si>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</si>
  <si>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</si>
  <si>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</si>
  <si>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</si>
  <si>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</si>
  <si>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</si>
  <si>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</si>
  <si>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</si>
  <si>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</si>
  <si>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</si>
  <si>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</si>
  <si>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</si>
  <si>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</si>
  <si>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</si>
  <si>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</si>
  <si>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</si>
  <si>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</si>
  <si>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</si>
  <si>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</si>
  <si>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</si>
  <si>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</si>
  <si>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</si>
  <si>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</si>
  <si>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</si>
  <si>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</si>
  <si>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</si>
  <si>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</si>
  <si>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</si>
  <si>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</si>
  <si>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</si>
  <si>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</si>
  <si>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</si>
  <si>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</si>
  <si>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</si>
  <si>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</si>
  <si>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</si>
  <si>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</si>
  <si>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</si>
  <si>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</si>
  <si>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</si>
  <si>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</si>
  <si>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</si>
  <si>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</si>
  <si>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</si>
  <si>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</si>
  <si>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</si>
  <si>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</si>
  <si>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</si>
  <si>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</si>
  <si>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</si>
  <si>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</si>
  <si>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</si>
  <si>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</si>
  <si>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</si>
  <si>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</si>
  <si>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</si>
  <si>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</si>
  <si>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</si>
  <si>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</si>
  <si>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</si>
  <si>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</si>
  <si>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</si>
  <si>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</si>
  <si>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</si>
  <si>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</si>
  <si>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</si>
  <si>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</si>
  <si>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</si>
  <si>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</si>
  <si>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</si>
  <si>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</si>
  <si>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</si>
  <si>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</si>
  <si>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</si>
  <si>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</si>
  <si>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</si>
  <si>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</si>
  <si>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</si>
  <si>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</si>
  <si>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</si>
  <si>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</si>
  <si>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</si>
  <si>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</si>
  <si>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</si>
  <si>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</si>
  <si>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</si>
  <si>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</si>
  <si>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</si>
  <si>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</si>
  <si>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</si>
  <si>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</si>
  <si>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</si>
  <si>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</si>
  <si>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</si>
  <si>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</si>
  <si>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</si>
  <si>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</si>
  <si>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</si>
  <si>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</si>
  <si>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</si>
  <si>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</si>
  <si>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</si>
  <si>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</si>
  <si>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</si>
  <si>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</si>
  <si>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</si>
  <si>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</si>
  <si>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</si>
  <si>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</si>
  <si>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</si>
  <si>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</si>
  <si>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</si>
  <si>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</si>
  <si>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</si>
  <si>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</si>
  <si>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</si>
  <si>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</si>
  <si>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</si>
  <si>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</si>
  <si>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</si>
  <si>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</si>
  <si>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</si>
  <si>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</si>
  <si>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</si>
  <si>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</si>
  <si>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</si>
  <si>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</si>
  <si>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</si>
  <si>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</si>
  <si>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</si>
  <si>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</si>
  <si>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</si>
  <si>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</si>
  <si>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</si>
  <si>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</si>
  <si>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</si>
  <si>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</si>
  <si>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</si>
  <si>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</si>
  <si>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</si>
  <si>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</si>
  <si>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</si>
  <si>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</si>
  <si>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</si>
  <si>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</si>
  <si>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</si>
  <si>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</si>
  <si>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</si>
  <si>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</si>
  <si>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</si>
  <si>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</si>
  <si>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</si>
  <si>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</si>
  <si>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</si>
  <si>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</si>
  <si>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</si>
  <si>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</si>
  <si>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</si>
  <si>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</si>
  <si>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</si>
  <si>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</si>
  <si>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</si>
  <si>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</si>
  <si>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</si>
  <si>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</si>
  <si>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</si>
  <si>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</si>
  <si>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</si>
  <si>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</si>
  <si>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</si>
  <si>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</si>
  <si>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</si>
  <si>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</si>
  <si>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</si>
  <si>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</si>
  <si>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</si>
  <si>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</si>
  <si>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</si>
  <si>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</si>
  <si>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</si>
  <si>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</si>
  <si>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</si>
  <si>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</si>
  <si>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</si>
  <si>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</si>
  <si>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</si>
  <si>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</si>
  <si>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</si>
  <si>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</si>
  <si>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</si>
  <si>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</si>
  <si>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</si>
  <si>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</si>
  <si>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</si>
  <si>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</si>
  <si>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</si>
  <si>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</si>
  <si>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</si>
  <si>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</si>
  <si>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</si>
  <si>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</si>
  <si>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</si>
  <si>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</si>
  <si>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</si>
  <si>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</si>
  <si>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</si>
  <si>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</si>
  <si>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</si>
  <si>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</si>
  <si>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</si>
  <si>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</si>
  <si>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</si>
  <si>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</si>
  <si>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</si>
  <si>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</si>
  <si>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</si>
  <si>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</si>
  <si>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</si>
  <si>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</si>
  <si>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</si>
  <si>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</si>
  <si>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</si>
  <si>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</si>
  <si>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</si>
  <si>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</si>
  <si>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</si>
  <si>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</si>
  <si>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</si>
  <si>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</si>
  <si>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</si>
  <si>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</si>
  <si>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</si>
  <si>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</si>
  <si>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</si>
  <si>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</si>
  <si>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</si>
  <si>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</si>
  <si>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</si>
  <si>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</si>
  <si>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</si>
  <si>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</si>
  <si>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</si>
  <si>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</si>
  <si>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</si>
  <si>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</si>
  <si>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</si>
  <si>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</si>
  <si>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</si>
  <si>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</si>
  <si>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</si>
  <si>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</si>
  <si>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</si>
  <si>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</si>
  <si>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</si>
  <si>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</si>
  <si>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</si>
  <si>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</si>
  <si>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</si>
  <si>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</si>
  <si>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</si>
  <si>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</si>
  <si>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</si>
  <si>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</si>
  <si>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</si>
  <si>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</si>
  <si>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</si>
  <si>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</si>
  <si>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</si>
  <si>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</si>
  <si>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</si>
  <si>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</si>
  <si>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</si>
  <si>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</si>
  <si>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</si>
  <si>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</si>
  <si>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</si>
  <si>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</si>
  <si>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</si>
  <si>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</si>
  <si>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</si>
  <si>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</si>
  <si>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</si>
  <si>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</si>
  <si>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</si>
  <si>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</si>
  <si>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</si>
  <si>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</si>
  <si>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</si>
  <si>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</si>
  <si>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</si>
  <si>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</si>
  <si>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</si>
  <si>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</si>
  <si>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</si>
  <si>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</si>
  <si>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</si>
  <si>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</si>
  <si>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</si>
  <si>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</si>
  <si>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</si>
  <si>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</si>
  <si>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</si>
  <si>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</si>
  <si>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</si>
  <si>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</si>
  <si>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</si>
  <si>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</si>
  <si>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</si>
  <si>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</si>
  <si>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</si>
  <si>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</si>
  <si>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</si>
  <si>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</si>
  <si>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</si>
  <si>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</si>
  <si>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</si>
  <si>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</si>
  <si>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</si>
  <si>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</si>
  <si>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</si>
  <si>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</si>
  <si>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</si>
  <si>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</si>
  <si>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</si>
  <si>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</si>
  <si>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</si>
  <si>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</si>
  <si>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</si>
  <si>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</si>
  <si>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</si>
  <si>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</si>
  <si>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</si>
  <si>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</si>
  <si>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</si>
  <si>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</si>
  <si>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</si>
  <si>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</si>
  <si>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</si>
  <si>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</si>
  <si>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</si>
  <si>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</si>
  <si>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</si>
  <si>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</si>
  <si>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</si>
  <si>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</si>
  <si>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</si>
  <si>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</si>
  <si>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</si>
  <si>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</si>
  <si>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</si>
  <si>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</si>
  <si>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</si>
  <si>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</si>
  <si>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</si>
  <si>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</si>
  <si>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</si>
  <si>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</si>
  <si>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</si>
  <si>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</si>
  <si>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</si>
  <si>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</si>
  <si>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</si>
  <si>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</si>
  <si>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</si>
  <si>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</si>
  <si>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</si>
  <si>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</si>
  <si>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</si>
  <si>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</si>
  <si>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</si>
  <si>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</si>
  <si>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</si>
  <si>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</si>
  <si>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</si>
  <si>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</si>
  <si>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</si>
  <si>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</si>
  <si>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</si>
  <si>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</si>
  <si>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</si>
  <si>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</si>
  <si>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</si>
  <si>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</si>
  <si>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</si>
  <si>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</si>
  <si>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</si>
  <si>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</si>
  <si>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</si>
  <si>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</si>
  <si>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</si>
  <si>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</si>
  <si>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</si>
  <si>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</si>
  <si>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</si>
  <si>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</si>
  <si>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</si>
  <si>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</si>
  <si>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</si>
  <si>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</si>
  <si>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</si>
  <si>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</si>
  <si>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</si>
  <si>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</si>
  <si>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</si>
  <si>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</si>
  <si>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</si>
  <si>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</si>
  <si>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</si>
  <si>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</si>
  <si>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</si>
  <si>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</si>
  <si>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</si>
  <si>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</si>
  <si>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</si>
  <si>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</si>
  <si>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</si>
  <si>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</si>
  <si>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</si>
  <si>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</si>
  <si>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</si>
  <si>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</si>
  <si>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</si>
  <si>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</si>
  <si>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</si>
  <si>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</si>
  <si>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</si>
  <si>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</si>
  <si>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</si>
  <si>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</si>
  <si>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</si>
  <si>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</si>
  <si>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</si>
  <si>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</si>
  <si>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</si>
  <si>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</si>
  <si>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</si>
  <si>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</si>
  <si>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</si>
  <si>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</si>
  <si>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</si>
  <si>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</si>
  <si>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</si>
  <si>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</si>
  <si>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</si>
  <si>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</si>
  <si>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</si>
  <si>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</si>
  <si>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</si>
  <si>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</si>
  <si>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</si>
  <si>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</si>
  <si>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</si>
  <si>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</si>
  <si>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</si>
  <si>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</si>
  <si>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</si>
  <si>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</si>
  <si>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</si>
  <si>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</si>
  <si>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</si>
  <si>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</si>
  <si>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</si>
  <si>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</si>
  <si>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</si>
  <si>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</si>
  <si>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</si>
  <si>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</si>
  <si>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</si>
  <si>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</si>
  <si>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</si>
  <si>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</si>
  <si>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</si>
  <si>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</si>
  <si>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</si>
  <si>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</si>
  <si>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</si>
  <si>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</si>
  <si>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</si>
  <si>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</si>
  <si>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</si>
  <si>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</si>
  <si>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</si>
  <si>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</si>
  <si>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</si>
  <si>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</si>
  <si>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</si>
  <si>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</si>
  <si>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</si>
  <si>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</si>
  <si>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</si>
  <si>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</si>
  <si>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</si>
  <si>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</si>
  <si>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</si>
  <si>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</si>
  <si>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</si>
  <si>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</si>
  <si>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</si>
  <si>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</si>
  <si>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</si>
  <si>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</si>
  <si>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</si>
  <si>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</si>
  <si>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</si>
  <si>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</si>
  <si>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</si>
  <si>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</si>
  <si>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</si>
  <si>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</si>
  <si>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</si>
  <si>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</si>
  <si>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</si>
  <si>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</si>
  <si>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</si>
  <si>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</si>
  <si>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</si>
  <si>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</si>
  <si>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</si>
  <si>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</si>
  <si>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</si>
  <si>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</si>
  <si>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</si>
  <si>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</si>
  <si>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</si>
  <si>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</si>
  <si>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</si>
  <si>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</si>
  <si>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</si>
  <si>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</si>
  <si>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</si>
  <si>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</si>
  <si>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</si>
  <si>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</si>
  <si>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</si>
  <si>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</si>
  <si>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</si>
  <si>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</si>
  <si>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</si>
  <si>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</si>
  <si>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</si>
  <si>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</si>
  <si>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</si>
  <si>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</si>
  <si>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</si>
  <si>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</si>
  <si>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</si>
  <si>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</si>
  <si>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</si>
  <si>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</si>
  <si>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</si>
  <si>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</si>
  <si>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</si>
  <si>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</si>
  <si>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</si>
  <si>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</si>
  <si>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</si>
  <si>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</si>
  <si>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</si>
  <si>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</si>
  <si>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</si>
  <si>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</si>
  <si>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</si>
  <si>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</si>
  <si>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</si>
  <si>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</si>
  <si>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</si>
  <si>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</si>
  <si>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</si>
  <si>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</si>
  <si>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</si>
  <si>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</si>
  <si>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</si>
  <si>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</si>
  <si>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</si>
  <si>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</si>
  <si>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</si>
  <si>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</si>
  <si>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</si>
  <si>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</si>
  <si>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</si>
  <si>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</si>
  <si>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</si>
  <si>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</si>
  <si>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</si>
  <si>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</si>
  <si>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</si>
  <si>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</si>
  <si>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</si>
  <si>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</si>
  <si>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</si>
  <si>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</si>
  <si>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</si>
  <si>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</si>
  <si>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</si>
  <si>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</si>
  <si>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</si>
  <si>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</si>
  <si>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</si>
  <si>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</si>
  <si>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</si>
  <si>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</si>
  <si>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</si>
  <si>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</si>
  <si>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</si>
  <si>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</si>
  <si>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</si>
  <si>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</si>
  <si>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</si>
  <si>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</si>
  <si>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</si>
  <si>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</si>
  <si>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</si>
  <si>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</si>
  <si>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</si>
  <si>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</si>
  <si>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</si>
  <si>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</si>
  <si>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</si>
  <si>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</si>
  <si>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</si>
  <si>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</si>
  <si>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</si>
  <si>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</si>
  <si>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</si>
  <si>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</si>
  <si>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</si>
  <si>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</si>
  <si>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</si>
  <si>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</si>
  <si>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</si>
  <si>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</si>
  <si>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</si>
  <si>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</si>
  <si>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</si>
  <si>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</si>
  <si>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</si>
  <si>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</si>
  <si>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</si>
  <si>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</si>
  <si>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</si>
  <si>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</si>
  <si>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</si>
  <si>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</si>
  <si>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</si>
  <si>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</si>
  <si>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</si>
  <si>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</si>
  <si>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</si>
  <si>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</si>
  <si>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</si>
  <si>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</si>
  <si>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</si>
  <si>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</si>
  <si>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</si>
  <si>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</si>
  <si>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</si>
  <si>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</si>
  <si>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</si>
  <si>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</si>
  <si>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</si>
  <si>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</si>
  <si>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</si>
  <si>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</si>
  <si>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</si>
  <si>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</si>
  <si>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</si>
  <si>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</si>
  <si>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</si>
  <si>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</si>
  <si>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</si>
  <si>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</si>
  <si>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</si>
  <si>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</si>
  <si>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</si>
  <si>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</si>
  <si>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</si>
  <si>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</si>
  <si>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</si>
  <si>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</si>
  <si>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</si>
  <si>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</si>
  <si>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</si>
  <si>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</si>
  <si>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</si>
  <si>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</si>
  <si>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</si>
  <si>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</si>
  <si>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</si>
  <si>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</si>
  <si>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</si>
  <si>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</si>
  <si>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</si>
  <si>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</si>
  <si>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</si>
  <si>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</si>
  <si>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</si>
  <si>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</si>
  <si>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</si>
  <si>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</si>
  <si>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</si>
  <si>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</si>
  <si>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</si>
  <si>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</si>
  <si>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</si>
  <si>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</si>
  <si>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</si>
  <si>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</si>
  <si>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</si>
  <si>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</si>
  <si>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</si>
  <si>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</si>
  <si>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</si>
  <si>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</si>
  <si>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</si>
  <si>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</si>
  <si>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</si>
  <si>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</si>
  <si>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</si>
  <si>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</si>
  <si>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</si>
  <si>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</si>
  <si>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</si>
  <si>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</si>
  <si>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</si>
  <si>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</si>
  <si>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</si>
  <si>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</si>
  <si>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</si>
  <si>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</si>
  <si>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</si>
  <si>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</si>
  <si>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</si>
  <si>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</si>
  <si>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</si>
  <si>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</si>
  <si>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</si>
  <si>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</si>
  <si>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</si>
  <si>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</si>
  <si>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</si>
  <si>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</si>
  <si>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</si>
  <si>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</si>
  <si>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</si>
  <si>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</si>
  <si>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</si>
  <si>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</si>
  <si>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</si>
  <si>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</si>
  <si>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</si>
  <si>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</si>
  <si>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</si>
  <si>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</si>
  <si>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</si>
  <si>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</si>
  <si>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</si>
  <si>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</si>
  <si>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</si>
  <si>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</si>
  <si>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</si>
  <si>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</si>
  <si>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</si>
  <si>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</si>
  <si>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</si>
  <si>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</si>
  <si>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</si>
  <si>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</si>
  <si>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</si>
  <si>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</si>
  <si>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</si>
  <si>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</si>
  <si>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</si>
  <si>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</si>
  <si>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</si>
  <si>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</si>
  <si>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</si>
  <si>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</si>
  <si>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</si>
  <si>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</si>
  <si>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</si>
  <si>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</si>
  <si>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</si>
  <si>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</si>
  <si>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</si>
  <si>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</si>
  <si>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</si>
  <si>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</si>
  <si>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</si>
  <si>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</si>
  <si>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</si>
  <si>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</si>
  <si>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</si>
  <si>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</si>
  <si>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</si>
  <si>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</si>
  <si>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</si>
  <si>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</si>
  <si>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</si>
  <si>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</si>
  <si>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</si>
  <si>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</si>
  <si>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</si>
  <si>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</si>
  <si>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</si>
  <si>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</si>
  <si>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</si>
  <si>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</si>
  <si>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</si>
  <si>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</si>
  <si>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</si>
  <si>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</si>
  <si>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</si>
  <si>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</si>
  <si>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</si>
  <si>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</si>
  <si>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</si>
  <si>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</si>
  <si>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</si>
  <si>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</si>
  <si>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</si>
  <si>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</si>
  <si>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</si>
  <si>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</si>
  <si>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</si>
  <si>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</si>
  <si>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</si>
  <si>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</si>
  <si>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</si>
  <si>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</si>
  <si>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</si>
  <si>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</si>
  <si>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</si>
  <si>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</si>
  <si>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</si>
  <si>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</si>
  <si>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</si>
  <si>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</si>
  <si>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</si>
  <si>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</si>
  <si>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</si>
  <si>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</si>
  <si>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</si>
  <si>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</si>
  <si>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</si>
  <si>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</si>
  <si>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</si>
  <si>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</si>
  <si>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</si>
  <si>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</si>
  <si>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</si>
  <si>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</si>
  <si>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</si>
  <si>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</si>
  <si>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</si>
  <si>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</si>
  <si>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</si>
  <si>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</si>
  <si>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</si>
  <si>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</si>
  <si>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</si>
  <si>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</si>
  <si>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</si>
  <si>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</si>
  <si>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</si>
  <si>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</si>
  <si>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</si>
  <si>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</si>
  <si>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</si>
  <si>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</si>
  <si>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</si>
  <si>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</si>
  <si>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</si>
  <si>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</si>
  <si>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</si>
  <si>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</si>
  <si>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</si>
  <si>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</si>
  <si>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</si>
  <si>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</si>
  <si>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</si>
  <si>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</si>
  <si>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</si>
  <si>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</si>
  <si>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</si>
  <si>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</si>
  <si>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</si>
  <si>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</si>
  <si>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</si>
  <si>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</si>
  <si>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</si>
  <si>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</si>
  <si>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</si>
  <si>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</si>
  <si>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</si>
  <si>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</si>
  <si>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</si>
  <si>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</si>
  <si>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</si>
  <si>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</si>
  <si>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</si>
  <si>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</si>
  <si>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</si>
  <si>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</si>
  <si>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</si>
  <si>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</si>
  <si>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</si>
  <si>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</si>
  <si>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</si>
  <si>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</si>
  <si>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</si>
  <si>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</si>
  <si>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</si>
  <si>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</si>
  <si>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</si>
  <si>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</si>
  <si>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</si>
  <si>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</si>
  <si>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</si>
  <si>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</si>
  <si>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</si>
  <si>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</si>
  <si>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</si>
  <si>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</si>
  <si>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</si>
  <si>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</si>
  <si>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</si>
  <si>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</si>
  <si>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</si>
  <si>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</si>
  <si>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</si>
  <si>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</si>
  <si>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</si>
  <si>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</si>
  <si>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</si>
  <si>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</si>
  <si>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</si>
  <si>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</si>
  <si>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</si>
  <si>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</si>
  <si>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</si>
  <si>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</si>
  <si>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</si>
  <si>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</si>
  <si>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</si>
  <si>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</si>
  <si>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</si>
  <si>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</si>
  <si>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</si>
  <si>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</si>
  <si>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</si>
  <si>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</si>
  <si>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</si>
  <si>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</si>
  <si>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</si>
  <si>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</si>
  <si>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</si>
  <si>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</si>
  <si>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</si>
  <si>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</si>
  <si>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</si>
  <si>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</si>
  <si>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</si>
  <si>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</si>
  <si>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</si>
  <si>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</si>
  <si>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</si>
  <si>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</si>
  <si>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</si>
  <si>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</si>
  <si>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</si>
  <si>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</si>
  <si>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</si>
  <si>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</si>
  <si>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</si>
  <si>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</si>
  <si>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</si>
  <si>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</si>
  <si>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</si>
  <si>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</si>
  <si>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</si>
  <si>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</si>
  <si>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</si>
  <si>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</si>
  <si>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</si>
  <si>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</si>
  <si>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</si>
  <si>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</si>
  <si>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</si>
  <si>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</si>
  <si>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</si>
  <si>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</si>
  <si>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</si>
  <si>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</si>
  <si>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</si>
  <si>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</si>
  <si>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</si>
  <si>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</si>
  <si>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</si>
  <si>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</si>
  <si>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</si>
  <si>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</si>
  <si>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</si>
  <si>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</si>
  <si>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</si>
  <si>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</si>
  <si>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</si>
  <si>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</si>
  <si>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</si>
  <si>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</si>
  <si>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</si>
  <si>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</si>
  <si>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</si>
  <si>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</si>
  <si>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</si>
  <si>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</si>
  <si>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</si>
  <si>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</si>
  <si>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</si>
  <si>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</si>
  <si>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</si>
  <si>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</si>
  <si>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</si>
  <si>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</si>
  <si>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</si>
  <si>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</si>
  <si>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</si>
  <si>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</si>
  <si>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</si>
  <si>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</si>
  <si>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</si>
  <si>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</si>
  <si>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</si>
  <si>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</si>
  <si>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</si>
  <si>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</si>
  <si>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</si>
  <si>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</si>
  <si>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</si>
  <si>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</si>
  <si>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</si>
  <si>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</si>
  <si>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</si>
  <si>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</si>
  <si>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</si>
  <si>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</si>
  <si>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</si>
  <si>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</si>
  <si>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</si>
  <si>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</si>
  <si>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</si>
  <si>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</si>
  <si>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</si>
  <si>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</si>
  <si>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</si>
  <si>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</si>
  <si>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</si>
  <si>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</si>
  <si>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</si>
  <si>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</si>
  <si>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</si>
  <si>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</si>
  <si>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</si>
  <si>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</si>
  <si>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</si>
  <si>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</si>
  <si>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</si>
  <si>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</si>
  <si>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</si>
  <si>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</si>
  <si>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</si>
  <si>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</si>
  <si>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</si>
  <si>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</si>
  <si>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</si>
  <si>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</si>
  <si>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</si>
  <si>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</si>
  <si>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</si>
  <si>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</si>
  <si>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</si>
  <si>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</si>
  <si>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</si>
  <si>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</si>
  <si>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</si>
  <si>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</si>
  <si>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</si>
  <si>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</si>
  <si>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</si>
  <si>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</si>
  <si>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</si>
  <si>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</si>
  <si>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</si>
  <si>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</si>
  <si>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</si>
  <si>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</si>
  <si>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</si>
  <si>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</si>
  <si>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</si>
  <si>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</si>
  <si>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</si>
  <si>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</si>
  <si>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</si>
  <si>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</si>
  <si>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</si>
  <si>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</si>
  <si>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</si>
  <si>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</si>
  <si>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</si>
  <si>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</si>
  <si>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</si>
  <si>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</si>
  <si>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</si>
  <si>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</si>
  <si>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</si>
  <si>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</si>
  <si>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</si>
  <si>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</si>
  <si>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</si>
  <si>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</si>
  <si>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</si>
  <si>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</si>
  <si>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</si>
  <si>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</si>
  <si>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</si>
  <si>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</si>
  <si>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</si>
  <si>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</si>
  <si>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</si>
  <si>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</si>
  <si>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</si>
  <si>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</si>
  <si>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</si>
  <si>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</si>
  <si>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</si>
  <si>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</si>
  <si>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</si>
  <si>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</si>
  <si>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</si>
  <si>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</si>
  <si>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</si>
  <si>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</si>
  <si>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</si>
  <si>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</si>
  <si>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</si>
  <si>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</si>
  <si>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</si>
  <si>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</si>
  <si>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</si>
  <si>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</si>
  <si>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</si>
  <si>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</si>
  <si>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</si>
  <si>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</si>
  <si>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</si>
  <si>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</si>
  <si>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</si>
  <si>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</si>
  <si>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</si>
  <si>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</si>
  <si>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</si>
  <si>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</si>
  <si>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</si>
  <si>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</si>
  <si>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</si>
  <si>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</si>
  <si>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</si>
  <si>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</si>
  <si>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</si>
  <si>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</si>
  <si>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</si>
  <si>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</si>
  <si>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</si>
  <si>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</si>
  <si>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</si>
  <si>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</si>
  <si>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</si>
  <si>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</si>
  <si>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</si>
  <si>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</si>
  <si>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</si>
  <si>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</si>
  <si>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</si>
  <si>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</si>
  <si>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</si>
  <si>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</si>
  <si>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</si>
  <si>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</si>
  <si>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</si>
  <si>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</si>
  <si>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</si>
  <si>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</si>
  <si>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</si>
  <si>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</si>
  <si>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</si>
  <si>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</si>
  <si>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</si>
  <si>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</si>
  <si>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</si>
  <si>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</si>
  <si>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</si>
  <si>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</si>
  <si>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</si>
  <si>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</si>
  <si>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</si>
  <si>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</si>
  <si>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</si>
  <si>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</si>
  <si>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</si>
  <si>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</si>
  <si>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</si>
  <si>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</si>
  <si>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</si>
  <si>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</si>
  <si>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</si>
  <si>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</si>
  <si>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</si>
  <si>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</si>
  <si>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</si>
  <si>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</si>
  <si>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</si>
  <si>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</si>
  <si>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</si>
  <si>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</si>
  <si>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</si>
  <si>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</si>
  <si>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</si>
  <si>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</si>
  <si>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</si>
  <si>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</si>
  <si>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</si>
  <si>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</si>
  <si>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</si>
  <si>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</si>
  <si>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</si>
  <si>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</si>
  <si>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</si>
  <si>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</si>
  <si>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</si>
  <si>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</si>
  <si>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</si>
  <si>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</si>
  <si>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</si>
  <si>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</si>
  <si>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</si>
  <si>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</si>
  <si>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</si>
  <si>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</si>
  <si>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</si>
  <si>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</si>
  <si>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</si>
  <si>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</si>
  <si>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</si>
  <si>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</si>
  <si>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</si>
  <si>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</si>
  <si>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</si>
  <si>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</si>
  <si>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</si>
  <si>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</si>
  <si>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</si>
  <si>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</si>
  <si>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</si>
  <si>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</si>
  <si>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</si>
  <si>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</si>
  <si>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</si>
  <si>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</si>
  <si>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</si>
  <si>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</si>
  <si>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</si>
  <si>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</si>
  <si>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</si>
  <si>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</si>
  <si>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</si>
  <si>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</si>
  <si>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</si>
  <si>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</si>
  <si>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</si>
  <si>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</si>
  <si>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</si>
  <si>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</si>
  <si>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</si>
  <si>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</si>
  <si>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</si>
  <si>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</si>
  <si>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</si>
  <si>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</si>
  <si>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</si>
  <si>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</si>
  <si>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</si>
  <si>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</si>
  <si>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</si>
  <si>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</si>
  <si>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</si>
  <si>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</si>
  <si>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</si>
  <si>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</si>
  <si>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</si>
  <si>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</si>
  <si>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</si>
  <si>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</si>
  <si>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</si>
  <si>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</si>
  <si>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</si>
  <si>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</si>
  <si>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</si>
  <si>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</si>
  <si>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</si>
  <si>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</si>
  <si>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</si>
  <si>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</si>
  <si>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</si>
  <si>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</si>
  <si>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</si>
  <si>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</si>
  <si>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</si>
  <si>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</si>
  <si>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</si>
  <si>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</si>
  <si>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</si>
  <si>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</si>
  <si>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</si>
  <si>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</si>
  <si>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</si>
  <si>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</si>
  <si>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</si>
  <si>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</si>
  <si>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</si>
  <si>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</si>
  <si>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</si>
  <si>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</si>
  <si>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</si>
  <si>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</si>
  <si>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</si>
  <si>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</si>
  <si>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</si>
  <si>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</si>
  <si>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</si>
  <si>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</si>
  <si>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</si>
  <si>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</si>
  <si>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</si>
  <si>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</si>
  <si>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</si>
  <si>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</si>
  <si>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</si>
  <si>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</si>
  <si>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</si>
  <si>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</si>
  <si>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</si>
  <si>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</si>
  <si>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</si>
  <si>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</si>
  <si>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</si>
  <si>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</si>
  <si>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</si>
  <si>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</si>
  <si>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</si>
  <si>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</si>
  <si>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</si>
  <si>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</si>
  <si>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</si>
  <si>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</si>
  <si>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</si>
  <si>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</si>
  <si>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</si>
  <si>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</si>
  <si>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</si>
  <si>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</si>
  <si>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</si>
  <si>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</si>
  <si>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</si>
  <si>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</si>
  <si>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</si>
  <si>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</si>
  <si>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</si>
  <si>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</si>
  <si>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</si>
  <si>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</si>
  <si>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</si>
  <si>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</si>
  <si>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</si>
  <si>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</si>
  <si>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</si>
  <si>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</si>
  <si>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</si>
  <si>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</si>
  <si>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</si>
  <si>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</si>
  <si>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</si>
  <si>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</si>
  <si>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</si>
  <si>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</si>
  <si>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</si>
  <si>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</si>
  <si>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</si>
  <si>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</si>
  <si>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</si>
  <si>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</si>
  <si>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</si>
  <si>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</si>
  <si>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</si>
  <si>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</si>
  <si>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</si>
  <si>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</si>
  <si>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</si>
  <si>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</si>
  <si>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</si>
  <si>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</si>
  <si>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</si>
  <si>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</si>
  <si>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</si>
  <si>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</si>
  <si>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</si>
  <si>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</si>
  <si>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</si>
  <si>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</si>
  <si>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</si>
  <si>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</si>
  <si>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</si>
  <si>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</si>
  <si>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</si>
  <si>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</si>
  <si>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</si>
  <si>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</si>
  <si>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</si>
  <si>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</si>
  <si>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</si>
  <si>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</si>
  <si>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</si>
  <si>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</si>
  <si>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</si>
  <si>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</si>
  <si>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</si>
  <si>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</si>
  <si>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</si>
  <si>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</si>
  <si>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</si>
  <si>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</si>
  <si>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</si>
  <si>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</si>
  <si>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</si>
  <si>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</si>
  <si>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</si>
  <si>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</si>
  <si>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</si>
  <si>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</si>
  <si>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</si>
  <si>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</si>
  <si>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</si>
  <si>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</si>
  <si>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</si>
  <si>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</si>
  <si>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</si>
  <si>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</si>
  <si>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</si>
  <si>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</si>
  <si>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</si>
  <si>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</si>
  <si>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</si>
  <si>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</si>
  <si>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</si>
  <si>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</si>
  <si>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</si>
  <si>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</si>
  <si>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</si>
  <si>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</si>
  <si>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</si>
  <si>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</si>
  <si>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</si>
  <si>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</si>
  <si>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</si>
  <si>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</si>
  <si>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</si>
  <si>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</si>
  <si>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</si>
  <si>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</si>
  <si>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</si>
  <si>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</si>
  <si>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</si>
  <si>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</si>
  <si>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</si>
  <si>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</si>
  <si>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</si>
  <si>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</si>
  <si>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</si>
  <si>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</si>
  <si>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</si>
  <si>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</si>
  <si>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</si>
  <si>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</si>
  <si>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</si>
  <si>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</si>
  <si>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</si>
  <si>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</si>
  <si>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</si>
  <si>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</si>
  <si>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</si>
  <si>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</si>
  <si>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</si>
  <si>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</si>
  <si>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</si>
  <si>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</si>
  <si>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</si>
  <si>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</si>
  <si>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</si>
  <si>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</si>
  <si>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</si>
  <si>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</si>
  <si>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</si>
  <si>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</si>
  <si>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</si>
  <si>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</si>
  <si>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</si>
  <si>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</si>
  <si>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</si>
  <si>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</si>
  <si>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</si>
  <si>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</si>
  <si>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</si>
  <si>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</si>
  <si>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</si>
  <si>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</si>
  <si>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</si>
  <si>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</si>
  <si>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</si>
  <si>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</si>
  <si>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</si>
  <si>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</si>
  <si>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</si>
  <si>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</si>
  <si>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</si>
  <si>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</si>
  <si>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</si>
  <si>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</si>
  <si>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</si>
  <si>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</si>
  <si>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</si>
  <si>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</si>
  <si>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</si>
  <si>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</si>
  <si>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</si>
  <si>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</si>
  <si>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</si>
  <si>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</si>
  <si>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</si>
  <si>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</si>
  <si>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</si>
  <si>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</si>
  <si>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</si>
  <si>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</si>
  <si>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</si>
  <si>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</si>
  <si>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</si>
  <si>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</si>
  <si>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</si>
  <si>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</si>
  <si>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</si>
  <si>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</si>
  <si>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</si>
  <si>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</si>
  <si>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</si>
  <si>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</si>
  <si>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</si>
  <si>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</si>
  <si>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</si>
  <si>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</si>
  <si>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</si>
  <si>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</si>
  <si>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</si>
  <si>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</si>
  <si>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</si>
  <si>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</si>
  <si>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</si>
  <si>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</si>
  <si>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</si>
  <si>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</si>
  <si>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</si>
  <si>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</si>
  <si>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</si>
  <si>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</si>
  <si>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</si>
  <si>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</si>
  <si>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</si>
  <si>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</si>
  <si>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</si>
  <si>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</si>
  <si>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</si>
  <si>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</si>
  <si>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</si>
  <si>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</si>
  <si>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</si>
  <si>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</si>
  <si>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</si>
  <si>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</si>
  <si>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</si>
  <si>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</si>
  <si>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</si>
  <si>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</si>
  <si>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</si>
  <si>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</si>
  <si>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</si>
  <si>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</si>
  <si>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</si>
  <si>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</si>
  <si>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</si>
  <si>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</si>
  <si>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</si>
  <si>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</si>
  <si>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</si>
  <si>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</si>
  <si>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</si>
  <si>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</si>
  <si>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</si>
  <si>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</si>
  <si>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</si>
  <si>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</si>
  <si>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</si>
  <si>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</si>
  <si>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</si>
  <si>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</si>
  <si>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</si>
  <si>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</si>
  <si>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</si>
  <si>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</si>
  <si>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</si>
  <si>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</si>
  <si>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</si>
  <si>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</si>
  <si>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</si>
  <si>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</si>
  <si>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</si>
  <si>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</si>
  <si>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</si>
  <si>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</si>
  <si>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</si>
  <si>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</si>
  <si>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</si>
  <si>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</si>
  <si>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</si>
  <si>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</si>
  <si>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</si>
  <si>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</si>
  <si>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</si>
  <si>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</si>
  <si>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</si>
  <si>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</si>
  <si>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</si>
  <si>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</si>
  <si>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</si>
  <si>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</si>
  <si>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</si>
  <si>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</si>
  <si>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</si>
  <si>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</si>
  <si>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</si>
  <si>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</si>
  <si>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</si>
  <si>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</si>
  <si>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</si>
  <si>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</si>
  <si>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</si>
  <si>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</si>
  <si>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</si>
  <si>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</si>
  <si>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</si>
  <si>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</si>
  <si>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</si>
  <si>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</si>
  <si>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</si>
  <si>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</si>
  <si>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</si>
  <si>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</si>
  <si>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</si>
  <si>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</si>
  <si>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</si>
  <si>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</si>
  <si>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</si>
  <si>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</si>
  <si>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</si>
  <si>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</si>
  <si>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</si>
  <si>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</si>
  <si>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</si>
  <si>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</si>
  <si>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</si>
  <si>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</si>
  <si>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</si>
  <si>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</si>
  <si>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</si>
  <si>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</si>
  <si>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</si>
  <si>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</si>
  <si>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</si>
  <si>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</si>
  <si>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</si>
  <si>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</si>
  <si>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</si>
  <si>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</si>
  <si>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</si>
  <si>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</si>
  <si>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</si>
  <si>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</si>
  <si>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</si>
  <si>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</si>
  <si>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</si>
  <si>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</si>
  <si>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</si>
  <si>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</si>
  <si>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</si>
  <si>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</si>
  <si>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</si>
  <si>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</si>
  <si>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</si>
  <si>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</si>
  <si>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</si>
  <si>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</si>
  <si>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</si>
  <si>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</si>
  <si>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</si>
  <si>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</si>
  <si>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</si>
  <si>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</si>
  <si>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</si>
  <si>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</si>
  <si>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</si>
  <si>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</si>
  <si>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</si>
  <si>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</si>
  <si>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</si>
  <si>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</si>
  <si>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</si>
  <si>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</si>
  <si>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</si>
  <si>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</si>
  <si>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</si>
  <si>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</si>
  <si>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</si>
  <si>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</si>
  <si>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</si>
  <si>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</si>
  <si>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</si>
  <si>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</si>
  <si>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</si>
  <si>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</si>
  <si>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</si>
  <si>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</si>
  <si>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</si>
  <si>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</si>
  <si>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</si>
  <si>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</si>
  <si>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</si>
  <si>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</si>
  <si>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</si>
  <si>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</si>
  <si>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</si>
  <si>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</si>
  <si>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</si>
  <si>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</si>
  <si>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</si>
  <si>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</si>
  <si>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</si>
  <si>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</si>
  <si>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</si>
  <si>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</si>
  <si>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</si>
  <si>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</si>
  <si>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</si>
  <si>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</si>
  <si>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</si>
  <si>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</si>
  <si>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</si>
  <si>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</si>
  <si>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</si>
  <si>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</si>
  <si>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</si>
  <si>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</si>
  <si>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</si>
  <si>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</si>
  <si>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</si>
  <si>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</si>
  <si>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</si>
  <si>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</si>
  <si>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</si>
  <si>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</si>
  <si>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</si>
  <si>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</si>
  <si>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</si>
  <si>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</si>
  <si>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</si>
  <si>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</si>
  <si>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</si>
  <si>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</si>
  <si>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</si>
  <si>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</si>
  <si>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</si>
  <si>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</si>
  <si>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</si>
  <si>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</si>
  <si>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</si>
  <si>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</si>
  <si>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</si>
  <si>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</si>
  <si>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</si>
  <si>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</si>
  <si>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</si>
  <si>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</si>
  <si>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</si>
  <si>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</si>
  <si>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</si>
  <si>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</si>
  <si>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</si>
  <si>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</si>
  <si>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</si>
  <si>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</si>
  <si>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</si>
  <si>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</si>
  <si>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</si>
  <si>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</si>
  <si>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</si>
  <si>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</si>
  <si>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</si>
  <si>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</si>
  <si>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</si>
  <si>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</si>
  <si>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</si>
  <si>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</si>
  <si>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</si>
  <si>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</si>
  <si>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</si>
  <si>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</si>
  <si>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</si>
  <si>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</si>
  <si>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</si>
  <si>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</si>
  <si>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</si>
  <si>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</si>
  <si>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</si>
  <si>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</si>
  <si>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</si>
  <si>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</si>
  <si>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</si>
  <si>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</si>
  <si>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</si>
  <si>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</si>
  <si>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</si>
  <si>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</si>
  <si>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</si>
  <si>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</si>
  <si>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</si>
  <si>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</si>
  <si>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</si>
  <si>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</si>
  <si>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</si>
  <si>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</si>
  <si>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</si>
  <si>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</si>
  <si>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</si>
  <si>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</si>
  <si>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</si>
  <si>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</si>
  <si>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</si>
  <si>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</si>
  <si>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</si>
  <si>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</si>
  <si>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</si>
  <si>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</si>
  <si>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</si>
  <si>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</si>
  <si>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</si>
  <si>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</si>
  <si>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</si>
  <si>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</si>
  <si>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</si>
  <si>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</si>
  <si>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</si>
  <si>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</si>
  <si>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</si>
  <si>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</si>
  <si>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</si>
  <si>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</si>
  <si>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</si>
  <si>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</si>
  <si>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</si>
  <si>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</si>
  <si>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</si>
  <si>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</si>
  <si>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</si>
  <si>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</si>
  <si>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</si>
  <si>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</si>
  <si>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</si>
  <si>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</si>
  <si>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</si>
  <si>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</si>
  <si>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</si>
  <si>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</si>
  <si>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</si>
  <si>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</si>
  <si>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</si>
  <si>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</si>
  <si>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</si>
  <si>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</si>
  <si>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</si>
  <si>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</si>
  <si>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</si>
  <si>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</si>
  <si>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</si>
  <si>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</si>
  <si>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</si>
  <si>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</si>
  <si>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</si>
  <si>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</si>
  <si>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</si>
  <si>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</si>
  <si>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</si>
  <si>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</si>
  <si>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</si>
  <si>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</si>
  <si>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</si>
  <si>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</si>
  <si>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</si>
  <si>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</si>
  <si>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</si>
  <si>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</si>
  <si>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</si>
  <si>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</si>
  <si>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</si>
  <si>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</si>
  <si>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</si>
  <si>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</si>
  <si>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</si>
  <si>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</si>
  <si>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</si>
  <si>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</si>
  <si>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</si>
  <si>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</si>
  <si>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</si>
  <si>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</si>
  <si>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</si>
  <si>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</si>
  <si>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</si>
  <si>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</si>
  <si>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</si>
  <si>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</si>
  <si>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</si>
  <si>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</si>
  <si>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</si>
  <si>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</si>
  <si>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</si>
  <si>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</si>
  <si>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</si>
  <si>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</si>
  <si>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</si>
  <si>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</si>
  <si>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</si>
  <si>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</si>
  <si>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</si>
  <si>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</si>
  <si>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</si>
  <si>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</si>
  <si>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</si>
  <si>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</si>
  <si>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</si>
  <si>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</si>
  <si>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</si>
  <si>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</si>
  <si>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</si>
  <si>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</si>
  <si>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</si>
  <si>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</si>
  <si>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</si>
  <si>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</si>
  <si>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</si>
  <si>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</si>
  <si>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</si>
  <si>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</si>
  <si>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</si>
  <si>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</si>
  <si>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</si>
  <si>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</si>
  <si>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</si>
  <si>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</si>
  <si>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</si>
  <si>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</si>
  <si>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</si>
  <si>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</si>
  <si>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</si>
  <si>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</si>
  <si>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</si>
  <si>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</si>
  <si>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</si>
  <si>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</si>
  <si>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</si>
  <si>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</si>
  <si>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</si>
  <si>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</si>
  <si>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</si>
  <si>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</si>
  <si>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</si>
  <si>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</si>
  <si>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</si>
  <si>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</si>
  <si>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</si>
  <si>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</si>
  <si>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</si>
  <si>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</si>
  <si>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</si>
  <si>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</si>
  <si>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</si>
  <si>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</si>
  <si>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</si>
  <si>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</si>
  <si>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</si>
  <si>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</si>
  <si>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</si>
  <si>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</si>
  <si>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</si>
  <si>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</si>
  <si>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</si>
  <si>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</si>
  <si>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</si>
  <si>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</si>
  <si>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</si>
  <si>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</si>
  <si>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</si>
  <si>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</si>
  <si>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</si>
  <si>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</si>
  <si>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</si>
  <si>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</si>
  <si>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</si>
  <si>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</si>
  <si>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</si>
  <si>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</si>
  <si>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</si>
  <si>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</si>
  <si>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</si>
  <si>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</si>
  <si>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</si>
  <si>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</si>
  <si>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</si>
  <si>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</si>
  <si>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</si>
  <si>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</si>
  <si>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</si>
  <si>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</si>
  <si>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</si>
  <si>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</si>
  <si>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</si>
  <si>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</si>
  <si>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</si>
  <si>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</si>
  <si>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</si>
  <si>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</si>
  <si>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</si>
  <si>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</si>
  <si>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</si>
  <si>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</si>
  <si>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</si>
  <si>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</si>
  <si>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</si>
  <si>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</si>
  <si>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</si>
  <si>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</si>
  <si>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</si>
  <si>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</si>
  <si>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</si>
  <si>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</si>
  <si>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</si>
  <si>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</si>
  <si>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</si>
  <si>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</si>
  <si>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</si>
  <si>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</si>
  <si>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</si>
  <si>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</si>
  <si>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</si>
  <si>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</si>
  <si>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</si>
  <si>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</si>
  <si>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</si>
  <si>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</si>
  <si>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</si>
  <si>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</si>
  <si>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</si>
  <si>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</si>
  <si>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</si>
  <si>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</si>
  <si>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</si>
  <si>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</si>
  <si>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</si>
  <si>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</si>
  <si>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</si>
  <si>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</si>
  <si>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</si>
  <si>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</si>
  <si>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</si>
  <si>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</si>
  <si>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</si>
  <si>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</si>
  <si>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</si>
  <si>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</si>
  <si>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</si>
  <si>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</si>
  <si>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</si>
  <si>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</si>
  <si>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</si>
  <si>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</si>
  <si>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</si>
  <si>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</si>
  <si>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</si>
  <si>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</si>
  <si>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</si>
  <si>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</si>
  <si>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</si>
  <si>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</si>
  <si>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</si>
  <si>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</si>
  <si>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</si>
  <si>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</si>
  <si>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</si>
  <si>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</si>
  <si>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</si>
  <si>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</si>
  <si>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</si>
  <si>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</si>
  <si>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</si>
  <si>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</si>
  <si>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</si>
  <si>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</si>
  <si>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</si>
  <si>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</si>
  <si>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</si>
  <si>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</si>
  <si>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</si>
  <si>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</si>
  <si>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</si>
  <si>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</si>
  <si>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</si>
  <si>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</si>
  <si>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</si>
  <si>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</si>
  <si>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</si>
  <si>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</si>
  <si>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</si>
  <si>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</si>
  <si>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</si>
  <si>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</si>
  <si>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</si>
  <si>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</si>
  <si>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</si>
  <si>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</si>
  <si>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</si>
  <si>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</si>
  <si>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</si>
  <si>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</si>
  <si>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</si>
  <si>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</si>
  <si>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</si>
  <si>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</si>
  <si>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</si>
  <si>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</si>
  <si>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</si>
  <si>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</si>
  <si>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</si>
  <si>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</si>
  <si>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</si>
  <si>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</si>
  <si>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</si>
  <si>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</si>
  <si>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</si>
  <si>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</si>
  <si>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</si>
  <si>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</si>
  <si>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</si>
  <si>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</si>
  <si>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</si>
  <si>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</si>
  <si>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</si>
  <si>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</si>
  <si>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</si>
  <si>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</si>
  <si>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</si>
  <si>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</si>
  <si>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</si>
  <si>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</si>
  <si>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</si>
  <si>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</si>
  <si>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</si>
  <si>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</si>
  <si>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</si>
  <si>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</si>
  <si>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</si>
  <si>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</si>
  <si>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</si>
  <si>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</si>
  <si>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</si>
  <si>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</si>
  <si>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</si>
  <si>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</si>
  <si>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</si>
  <si>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</si>
  <si>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</si>
  <si>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</si>
  <si>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</si>
  <si>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</si>
  <si>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</si>
  <si>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</si>
  <si>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</si>
  <si>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</si>
  <si>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</si>
  <si>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</si>
  <si>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</si>
  <si>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</si>
  <si>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</si>
  <si>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</si>
  <si>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</si>
  <si>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</si>
  <si>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</si>
  <si>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</si>
  <si>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</si>
  <si>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</si>
  <si>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</si>
  <si>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</si>
  <si>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</si>
  <si>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</si>
  <si>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</si>
  <si>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</si>
  <si>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</si>
  <si>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</si>
  <si>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</si>
  <si>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</si>
  <si>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</si>
  <si>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</si>
  <si>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</si>
  <si>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</si>
  <si>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</si>
  <si>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</si>
  <si>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</si>
  <si>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</si>
  <si>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</si>
  <si>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</si>
  <si>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</si>
  <si>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</si>
  <si>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</si>
  <si>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</si>
  <si>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</si>
  <si>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</si>
  <si>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</si>
  <si>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</si>
  <si>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</si>
  <si>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</si>
  <si>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</si>
  <si>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</si>
  <si>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</si>
  <si>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</si>
  <si>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</si>
  <si>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</si>
  <si>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</si>
  <si>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</si>
  <si>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</si>
  <si>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</si>
  <si>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</si>
  <si>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</si>
  <si>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</si>
  <si>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</si>
  <si>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</si>
  <si>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</si>
  <si>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</si>
  <si>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</si>
  <si>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</si>
  <si>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</si>
  <si>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</si>
  <si>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</si>
  <si>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</si>
  <si>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</si>
  <si>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</si>
  <si>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</si>
  <si>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</si>
  <si>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</si>
  <si>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</si>
  <si>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</si>
  <si>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</si>
  <si>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</si>
  <si>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</si>
  <si>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</si>
  <si>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</si>
  <si>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</si>
  <si>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</si>
  <si>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</si>
  <si>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</si>
  <si>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</si>
  <si>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</si>
  <si>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</si>
  <si>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</si>
  <si>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</si>
  <si>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</si>
  <si>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</si>
  <si>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</si>
  <si>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</si>
  <si>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</si>
  <si>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</si>
  <si>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</si>
  <si>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</si>
  <si>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</si>
  <si>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</si>
  <si>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</si>
  <si>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</si>
  <si>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</si>
  <si>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</si>
  <si>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</si>
  <si>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</si>
  <si>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</si>
  <si>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</si>
  <si>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</si>
  <si>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</si>
  <si>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</si>
  <si>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</si>
  <si>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</si>
  <si>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</si>
  <si>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</si>
  <si>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</si>
  <si>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</si>
  <si>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</si>
  <si>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</si>
  <si>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</si>
  <si>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</si>
  <si>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</si>
  <si>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</si>
  <si>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</si>
  <si>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</si>
  <si>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</si>
  <si>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</si>
  <si>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</si>
  <si>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</si>
  <si>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</si>
  <si>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</si>
  <si>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</si>
  <si>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</si>
  <si>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</si>
  <si>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</si>
  <si>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</si>
  <si>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</si>
  <si>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</si>
  <si>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</si>
  <si>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</si>
  <si>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</si>
  <si>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</si>
  <si>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</si>
  <si>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</si>
  <si>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</si>
  <si>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</si>
  <si>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</si>
  <si>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</si>
  <si>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</si>
  <si>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</si>
  <si>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</si>
  <si>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</si>
  <si>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</si>
  <si>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</si>
  <si>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</si>
  <si>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</si>
  <si>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</si>
  <si>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</si>
  <si>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</si>
  <si>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</si>
  <si>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</si>
  <si>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</si>
  <si>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</si>
  <si>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</si>
  <si>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</si>
  <si>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</si>
  <si>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</si>
  <si>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</si>
  <si>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</si>
  <si>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</si>
  <si>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</si>
  <si>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</si>
  <si>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</si>
  <si>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</si>
  <si>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</si>
  <si>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</si>
  <si>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</si>
  <si>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</si>
  <si>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</si>
  <si>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</si>
  <si>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</si>
  <si>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</si>
  <si>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</si>
  <si>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</si>
  <si>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</si>
  <si>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</si>
  <si>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</si>
  <si>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</si>
  <si>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</si>
  <si>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</si>
  <si>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</si>
  <si>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</si>
  <si>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</si>
  <si>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</si>
  <si>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</si>
  <si>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</si>
  <si>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</si>
  <si>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</si>
  <si>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</si>
  <si>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</si>
  <si>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</si>
  <si>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</si>
  <si>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</si>
  <si>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</si>
  <si>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</si>
  <si>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</si>
  <si>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</si>
  <si>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</si>
  <si>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</si>
  <si>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</si>
  <si>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</si>
  <si>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</si>
  <si>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</si>
  <si>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</si>
  <si>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</si>
  <si>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</si>
  <si>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</si>
  <si>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</si>
  <si>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</si>
  <si>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</si>
  <si>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</si>
  <si>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</si>
  <si>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</si>
  <si>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</si>
  <si>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</si>
  <si>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</si>
  <si>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</si>
  <si>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</si>
  <si>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</si>
  <si>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</si>
  <si>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</si>
  <si>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</si>
  <si>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</si>
  <si>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</si>
  <si>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</si>
  <si>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</si>
  <si>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</si>
  <si>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</si>
  <si>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</si>
  <si>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</si>
  <si>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</si>
  <si>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</si>
  <si>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</si>
  <si>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</si>
  <si>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</si>
  <si>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</si>
  <si>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</si>
  <si>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</si>
  <si>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</si>
  <si>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</si>
  <si>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</si>
  <si>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</si>
  <si>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</si>
  <si>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</si>
  <si>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</si>
  <si>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</si>
  <si>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</si>
  <si>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</si>
  <si>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</si>
  <si>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</si>
  <si>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</si>
  <si>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</si>
  <si>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</si>
  <si>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</si>
  <si>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</si>
  <si>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</si>
  <si>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</si>
  <si>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</si>
  <si>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</si>
  <si>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</si>
  <si>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</si>
  <si>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</si>
  <si>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</si>
  <si>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</si>
  <si>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</si>
  <si>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</si>
  <si>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</si>
  <si>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</si>
  <si>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</si>
  <si>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</si>
  <si>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</si>
  <si>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</si>
  <si>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</si>
  <si>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</si>
  <si>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</si>
  <si>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</si>
  <si>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</si>
  <si>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</si>
  <si>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</si>
  <si>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</si>
  <si>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</si>
  <si>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</si>
  <si>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</si>
  <si>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</si>
  <si>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</si>
  <si>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</si>
  <si>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</si>
  <si>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</si>
  <si>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</si>
  <si>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</si>
  <si>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</si>
  <si>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</si>
  <si>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</si>
  <si>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</si>
  <si>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</si>
  <si>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</si>
  <si>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</si>
  <si>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</si>
  <si>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</si>
  <si>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</si>
  <si>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</si>
  <si>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</si>
  <si>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</si>
  <si>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</si>
  <si>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</si>
  <si>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</si>
  <si>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</si>
  <si>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</si>
  <si>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</si>
  <si>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</si>
  <si>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</si>
  <si>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</si>
  <si>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</si>
  <si>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</si>
  <si>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</si>
  <si>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</si>
  <si>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</si>
  <si>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</si>
  <si>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</si>
  <si>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</si>
  <si>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</si>
  <si>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</si>
  <si>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</si>
  <si>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</si>
  <si>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</si>
  <si>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</si>
  <si>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</si>
  <si>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</si>
  <si>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</si>
  <si>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</si>
  <si>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</si>
  <si>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</si>
  <si>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</si>
  <si>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</si>
  <si>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</si>
  <si>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</si>
  <si>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</si>
  <si>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</si>
  <si>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</si>
  <si>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</si>
  <si>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</si>
  <si>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</si>
  <si>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</si>
  <si>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</si>
  <si>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</si>
  <si>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</si>
  <si>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</si>
  <si>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</si>
  <si>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</si>
  <si>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</si>
  <si>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</si>
  <si>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</si>
  <si>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</si>
  <si>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</si>
  <si>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</si>
  <si>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</si>
  <si>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</si>
  <si>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</si>
  <si>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</si>
  <si>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</si>
  <si>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</si>
  <si>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</si>
  <si>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</si>
  <si>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</si>
  <si>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</si>
  <si>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</si>
  <si>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</si>
  <si>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</si>
  <si>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</si>
  <si>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</si>
  <si>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</si>
  <si>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</si>
  <si>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</si>
  <si>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</si>
  <si>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</si>
  <si>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</si>
  <si>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</si>
  <si>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</si>
  <si>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</si>
  <si>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</si>
  <si>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</si>
  <si>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</si>
  <si>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</si>
  <si>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</si>
  <si>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</si>
  <si>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</si>
  <si>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</si>
  <si>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</si>
  <si>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</si>
  <si>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</si>
  <si>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</si>
  <si>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</si>
  <si>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</si>
  <si>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</si>
  <si>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</si>
  <si>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</si>
  <si>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</si>
  <si>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</si>
  <si>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</si>
  <si>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</si>
  <si>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</si>
  <si>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</si>
  <si>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</si>
  <si>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</si>
  <si>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</si>
  <si>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</si>
  <si>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</si>
  <si>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</si>
  <si>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</si>
  <si>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</si>
  <si>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</si>
  <si>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</si>
  <si>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</si>
  <si>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</si>
  <si>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</si>
  <si>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</si>
  <si>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</si>
  <si>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</si>
  <si>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</si>
  <si>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</si>
  <si>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</si>
  <si>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</si>
  <si>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</si>
  <si>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</si>
  <si>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</si>
  <si>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</si>
  <si>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</si>
  <si>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</si>
  <si>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</si>
  <si>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</si>
  <si>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</si>
  <si>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</si>
  <si>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</si>
  <si>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</si>
  <si>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</si>
  <si>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</si>
  <si>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</si>
  <si>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</si>
  <si>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</si>
  <si>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</si>
  <si>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</si>
  <si>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</si>
  <si>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</si>
  <si>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</si>
  <si>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</si>
  <si>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</si>
  <si>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</si>
  <si>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</si>
  <si>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</si>
  <si>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</si>
  <si>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</si>
  <si>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</si>
  <si>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</si>
  <si>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</si>
  <si>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</si>
  <si>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</si>
  <si>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</si>
  <si>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</si>
  <si>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</si>
  <si>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</si>
  <si>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</si>
  <si>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</si>
  <si>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</si>
  <si>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</si>
  <si>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</si>
  <si>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</si>
  <si>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</si>
  <si>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</si>
  <si>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</si>
  <si>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</si>
  <si>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</si>
  <si>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</si>
  <si>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</si>
  <si>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</si>
  <si>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</si>
  <si>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</si>
  <si>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</si>
  <si>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</si>
  <si>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</si>
  <si>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</si>
  <si>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</si>
  <si>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</si>
  <si>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</si>
  <si>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</si>
  <si>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</si>
  <si>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</si>
  <si>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</si>
  <si>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</si>
  <si>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</si>
  <si>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</si>
  <si>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</si>
  <si>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</si>
  <si>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</si>
  <si>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</si>
  <si>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</si>
  <si>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</si>
  <si>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</si>
  <si>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</si>
  <si>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</si>
  <si>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</si>
  <si>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</si>
  <si>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</si>
  <si>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</si>
  <si>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</si>
  <si>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</si>
  <si>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</si>
  <si>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</si>
  <si>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</si>
  <si>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</si>
  <si>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</si>
  <si>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</si>
  <si>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</si>
  <si>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</si>
  <si>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</si>
  <si>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</si>
  <si>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</si>
  <si>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</si>
  <si>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</si>
  <si>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</si>
  <si>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</si>
  <si>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</si>
  <si>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</si>
  <si>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</si>
  <si>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</si>
  <si>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</si>
  <si>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</si>
  <si>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</si>
  <si>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</si>
  <si>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</si>
  <si>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</si>
  <si>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</si>
  <si>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</si>
  <si>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</si>
  <si>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</si>
  <si>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</si>
  <si>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</si>
  <si>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</si>
  <si>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</si>
  <si>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</si>
  <si>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</si>
  <si>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</si>
  <si>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</si>
  <si>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</si>
  <si>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</si>
  <si>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</si>
  <si>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</si>
  <si>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</si>
  <si>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</si>
  <si>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</si>
  <si>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</si>
  <si>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</si>
  <si>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</si>
  <si>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</si>
  <si>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</si>
  <si>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</si>
  <si>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</si>
  <si>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</si>
  <si>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</si>
  <si>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</si>
  <si>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</si>
  <si>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</si>
  <si>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</si>
  <si>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</si>
  <si>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</si>
  <si>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</si>
  <si>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</si>
  <si>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</si>
  <si>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</si>
  <si>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</si>
  <si>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</si>
  <si>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</si>
  <si>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</si>
  <si>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</si>
  <si>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</si>
  <si>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</si>
  <si>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</si>
  <si>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</si>
  <si>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</si>
  <si>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</si>
  <si>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</si>
  <si>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</si>
  <si>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</si>
  <si>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</si>
  <si>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</si>
  <si>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</si>
  <si>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</si>
  <si>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</si>
  <si>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</si>
  <si>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</si>
  <si>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</si>
  <si>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</si>
  <si>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</si>
  <si>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</si>
  <si>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</si>
  <si>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</si>
  <si>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</si>
  <si>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</si>
  <si>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</si>
  <si>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</si>
  <si>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</si>
  <si>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</si>
  <si>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</si>
  <si>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</si>
  <si>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</si>
  <si>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</si>
  <si>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</si>
  <si>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</si>
  <si>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</si>
  <si>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</si>
  <si>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</si>
  <si>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</si>
  <si>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</si>
  <si>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</si>
  <si>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</si>
  <si>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</si>
  <si>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</si>
  <si>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</si>
  <si>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</si>
  <si>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</si>
  <si>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</si>
  <si>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</si>
  <si>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</si>
  <si>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</si>
  <si>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</si>
  <si>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</si>
  <si>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</si>
  <si>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</si>
  <si>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</si>
  <si>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</si>
  <si>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</si>
  <si>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</si>
  <si>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</si>
  <si>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</si>
  <si>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</si>
  <si>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</si>
  <si>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</si>
  <si>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</si>
  <si>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</si>
  <si>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</si>
  <si>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</si>
  <si>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</si>
  <si>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</si>
  <si>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</si>
  <si>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</si>
  <si>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</si>
  <si>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</si>
  <si>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</si>
  <si>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</si>
  <si>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</si>
  <si>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</si>
  <si>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</si>
  <si>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</si>
  <si>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</si>
  <si>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</si>
  <si>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</si>
  <si>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</si>
  <si>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</si>
  <si>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</si>
  <si>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</si>
  <si>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</si>
  <si>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</si>
  <si>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</si>
  <si>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</si>
  <si>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</si>
  <si>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</si>
  <si>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</si>
  <si>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</si>
  <si>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</si>
  <si>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</si>
  <si>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</si>
  <si>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</si>
  <si>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</si>
  <si>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</si>
  <si>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</si>
  <si>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</si>
  <si>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</si>
  <si>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</si>
  <si>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</si>
  <si>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</si>
  <si>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</si>
  <si>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</si>
  <si>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</si>
  <si>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</si>
  <si>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</si>
  <si>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</si>
  <si>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</si>
  <si>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</si>
  <si>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</si>
  <si>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</si>
  <si>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</si>
  <si>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</si>
  <si>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</si>
  <si>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</si>
  <si>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</si>
  <si>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</si>
  <si>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</si>
  <si>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</si>
  <si>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</si>
  <si>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</si>
  <si>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</si>
  <si>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</si>
  <si>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</si>
  <si>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</si>
  <si>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</si>
  <si>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</si>
  <si>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</si>
  <si>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</si>
  <si>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</si>
  <si>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</si>
  <si>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</si>
  <si>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</si>
  <si>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</si>
  <si>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</si>
  <si>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</si>
  <si>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</si>
  <si>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</si>
  <si>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</si>
  <si>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</si>
  <si>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</si>
  <si>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</si>
  <si>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</si>
  <si>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</si>
  <si>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</si>
  <si>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</si>
  <si>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</si>
  <si>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</si>
  <si>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</si>
  <si>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</si>
  <si>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</si>
  <si>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</si>
  <si>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</si>
  <si>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</si>
  <si>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</si>
  <si>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</si>
  <si>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</si>
  <si>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</si>
  <si>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</si>
  <si>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</si>
  <si>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</si>
  <si>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</si>
  <si>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</si>
  <si>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</si>
  <si>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</si>
  <si>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</si>
  <si>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</si>
  <si>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</si>
  <si>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</si>
  <si>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</si>
  <si>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</si>
  <si>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</si>
  <si>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</si>
  <si>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</si>
  <si>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</si>
  <si>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</si>
  <si>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</si>
  <si>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</si>
  <si>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</si>
  <si>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</si>
  <si>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</si>
  <si>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</si>
  <si>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</si>
  <si>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</si>
  <si>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</si>
  <si>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</si>
  <si>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</si>
  <si>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</si>
  <si>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</si>
  <si>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</si>
  <si>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</si>
  <si>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</si>
  <si>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</si>
  <si>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</si>
  <si>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</si>
  <si>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</si>
  <si>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</si>
  <si>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</si>
  <si>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</si>
  <si>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</si>
  <si>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</si>
  <si>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</si>
  <si>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</si>
  <si>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</si>
  <si>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</si>
  <si>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</si>
  <si>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</si>
  <si>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</si>
  <si>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</si>
  <si>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</si>
  <si>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</si>
  <si>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</si>
  <si>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</si>
  <si>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</si>
  <si>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</si>
  <si>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</si>
  <si>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</si>
  <si>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</si>
  <si>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</si>
  <si>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</si>
  <si>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</si>
  <si>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</si>
  <si>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</si>
  <si>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</si>
  <si>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</si>
  <si>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</si>
  <si>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</si>
  <si>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</si>
  <si>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</si>
  <si>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</si>
  <si>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</si>
  <si>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</si>
  <si>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</si>
  <si>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</si>
  <si>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</si>
  <si>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</si>
  <si>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</si>
  <si>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</si>
  <si>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</si>
  <si>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</si>
  <si>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</si>
  <si>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</si>
  <si>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</si>
  <si>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</si>
  <si>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</si>
  <si>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</si>
  <si>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</si>
  <si>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</si>
  <si>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</si>
  <si>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</si>
  <si>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</si>
  <si>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</si>
  <si>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</si>
  <si>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</si>
  <si>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</si>
  <si>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</si>
  <si>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</si>
  <si>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</si>
  <si>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</si>
  <si>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</si>
  <si>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</si>
  <si>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</si>
  <si>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</si>
  <si>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</si>
  <si>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</si>
  <si>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</si>
  <si>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</si>
  <si>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</si>
  <si>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</si>
  <si>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</si>
  <si>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</si>
  <si>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</si>
  <si>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</si>
  <si>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</si>
  <si>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</si>
  <si>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</si>
  <si>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</si>
  <si>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</si>
  <si>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</si>
  <si>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</si>
  <si>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</si>
  <si>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</si>
  <si>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</si>
  <si>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</si>
  <si>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</si>
  <si>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</si>
  <si>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</si>
  <si>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</si>
  <si>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</si>
  <si>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</si>
  <si>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</si>
  <si>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</si>
  <si>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</si>
  <si>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</si>
  <si>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</si>
  <si>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</si>
  <si>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</si>
  <si>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</si>
  <si>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</si>
  <si>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</si>
  <si>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</si>
  <si>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</si>
  <si>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</si>
  <si>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</si>
  <si>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</si>
  <si>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</si>
  <si>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</si>
  <si>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</si>
  <si>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</si>
  <si>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</si>
  <si>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</si>
  <si>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</si>
  <si>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</si>
  <si>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</si>
  <si>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</si>
  <si>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</si>
  <si>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</si>
  <si>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</si>
  <si>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</si>
  <si>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</si>
  <si>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</si>
  <si>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</si>
  <si>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</si>
  <si>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</si>
  <si>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</si>
  <si>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</si>
  <si>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</si>
  <si>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</si>
  <si>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</si>
  <si>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</si>
  <si>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</si>
  <si>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</si>
  <si>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</si>
  <si>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</si>
  <si>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</si>
  <si>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</si>
  <si>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</si>
  <si>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</si>
  <si>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</si>
  <si>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</si>
  <si>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</si>
  <si>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</si>
  <si>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</si>
  <si>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</si>
  <si>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</si>
  <si>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</si>
  <si>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</si>
  <si>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</si>
  <si>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</si>
  <si>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</si>
  <si>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</si>
  <si>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</si>
  <si>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</si>
  <si>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</si>
  <si>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</si>
  <si>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</si>
  <si>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</si>
  <si>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</si>
  <si>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</si>
  <si>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</si>
  <si>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</si>
  <si>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</si>
  <si>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</si>
  <si>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</si>
  <si>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</si>
  <si>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</si>
  <si>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</si>
  <si>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</si>
  <si>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</si>
  <si>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</si>
  <si>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</si>
  <si>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</si>
  <si>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</si>
  <si>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</si>
  <si>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</si>
  <si>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</si>
  <si>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</si>
  <si>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</si>
  <si>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</si>
  <si>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</si>
  <si>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</si>
  <si>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</si>
  <si>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</si>
  <si>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</si>
  <si>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</si>
  <si>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</si>
  <si>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</si>
  <si>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</si>
  <si>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</si>
  <si>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</si>
  <si>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</si>
  <si>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</si>
  <si>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</si>
  <si>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</si>
  <si>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</si>
  <si>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</si>
  <si>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</si>
  <si>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</si>
  <si>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</si>
  <si>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</si>
  <si>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</si>
  <si>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</si>
  <si>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</si>
  <si>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</si>
  <si>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</si>
  <si>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</si>
  <si>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</si>
  <si>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</si>
  <si>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</si>
  <si>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</si>
  <si>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</si>
  <si>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</si>
  <si>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</si>
  <si>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</si>
  <si>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</si>
  <si>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</si>
  <si>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</si>
  <si>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</si>
  <si>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</si>
  <si>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</si>
  <si>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</si>
  <si>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</si>
  <si>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</si>
  <si>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</si>
  <si>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</si>
  <si>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</si>
  <si>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</si>
  <si>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</si>
  <si>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</si>
  <si>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</si>
  <si>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</si>
  <si>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</si>
  <si>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</si>
  <si>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</si>
  <si>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</si>
  <si>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</si>
  <si>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</si>
  <si>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</si>
  <si>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</si>
  <si>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</si>
  <si>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</si>
  <si>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</si>
  <si>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</si>
  <si>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</si>
  <si>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</si>
  <si>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</si>
  <si>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</si>
  <si>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</si>
  <si>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</si>
  <si>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</si>
  <si>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</si>
  <si>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</si>
  <si>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</si>
  <si>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</si>
  <si>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</si>
  <si>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</si>
  <si>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</si>
  <si>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</si>
  <si>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</si>
  <si>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</si>
  <si>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</si>
  <si>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</si>
  <si>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</si>
  <si>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</si>
  <si>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</si>
  <si>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</si>
  <si>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</si>
  <si>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</si>
  <si>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</si>
  <si>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</si>
  <si>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</si>
  <si>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</si>
  <si>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</si>
  <si>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</si>
  <si>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</si>
  <si>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</si>
  <si>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</si>
  <si>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</si>
  <si>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</si>
  <si>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</si>
  <si>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</si>
  <si>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</si>
  <si>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</si>
  <si>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</si>
  <si>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</si>
  <si>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</si>
  <si>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</si>
  <si>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</si>
  <si>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</si>
  <si>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</si>
  <si>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</si>
  <si>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</si>
  <si>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</si>
  <si>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</si>
  <si>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</si>
  <si>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</si>
  <si>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</si>
  <si>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</si>
  <si>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</si>
  <si>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</si>
  <si>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</si>
  <si>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</si>
  <si>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</si>
  <si>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</si>
  <si>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</si>
  <si>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</si>
  <si>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</si>
  <si>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</si>
  <si>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</si>
  <si>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</si>
  <si>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</si>
  <si>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</si>
  <si>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</si>
  <si>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</si>
  <si>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</si>
  <si>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</si>
  <si>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</si>
  <si>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</si>
  <si>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</si>
  <si>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</si>
  <si>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</si>
  <si>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</si>
  <si>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</si>
  <si>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</si>
  <si>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</si>
  <si>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</si>
  <si>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</si>
  <si>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</si>
  <si>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</si>
  <si>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</si>
  <si>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</si>
  <si>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</si>
  <si>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</si>
  <si>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</si>
  <si>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</si>
  <si>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</si>
  <si>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</si>
  <si>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</si>
  <si>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</si>
  <si>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</si>
  <si>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</si>
  <si>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</si>
  <si>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</si>
  <si>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</si>
  <si>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</si>
  <si>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</si>
  <si>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</si>
  <si>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</si>
  <si>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</si>
  <si>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</si>
  <si>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</si>
  <si>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</si>
  <si>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</si>
  <si>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</si>
  <si>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</si>
  <si>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</si>
  <si>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</si>
  <si>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</si>
  <si>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</si>
  <si>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</si>
  <si>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</si>
  <si>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</si>
  <si>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</si>
  <si>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</si>
  <si>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</si>
  <si>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</si>
  <si>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</si>
  <si>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</si>
  <si>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</si>
  <si>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</si>
  <si>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</si>
  <si>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</si>
  <si>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</si>
  <si>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</si>
  <si>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</si>
  <si>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</si>
  <si>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</si>
  <si>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</si>
  <si>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</si>
  <si>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</si>
  <si>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</si>
  <si>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</si>
  <si>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</si>
  <si>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</si>
  <si>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</si>
  <si>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</si>
  <si>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</si>
  <si>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</si>
  <si>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</si>
  <si>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</si>
  <si>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</si>
  <si>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</si>
  <si>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</si>
  <si>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</si>
  <si>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</si>
  <si>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</si>
  <si>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</si>
  <si>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</si>
  <si>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</si>
  <si>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</si>
  <si>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</si>
  <si>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</si>
  <si>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</si>
  <si>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</si>
  <si>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</si>
  <si>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</si>
  <si>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</si>
  <si>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</si>
  <si>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</si>
  <si>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</si>
  <si>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</si>
  <si>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</si>
  <si>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</si>
  <si>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</si>
  <si>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</si>
  <si>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</si>
  <si>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</si>
  <si>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</si>
  <si>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</si>
  <si>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</si>
  <si>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</si>
  <si>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</si>
  <si>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</si>
  <si>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</si>
  <si>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</si>
  <si>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</si>
  <si>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</si>
  <si>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</si>
  <si>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</si>
  <si>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</si>
  <si>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</si>
  <si>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</si>
  <si>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</si>
  <si>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</si>
  <si>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</si>
  <si>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</si>
  <si>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</si>
  <si>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</si>
  <si>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</si>
  <si>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</si>
  <si>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</si>
  <si>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</si>
  <si>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</si>
  <si>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</si>
  <si>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</si>
  <si>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</si>
  <si>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</si>
  <si>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</si>
  <si>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</si>
  <si>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</si>
  <si>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</si>
  <si>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</si>
  <si>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</si>
  <si>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</si>
  <si>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</si>
  <si>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</si>
  <si>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</si>
  <si>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</si>
  <si>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</si>
  <si>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</si>
  <si>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</si>
  <si>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</si>
  <si>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</si>
  <si>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</si>
  <si>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</si>
  <si>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</si>
  <si>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</si>
  <si>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</si>
  <si>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</si>
  <si>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</si>
  <si>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</si>
  <si>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</si>
  <si>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</si>
  <si>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</si>
  <si>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</si>
  <si>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</si>
  <si>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</si>
  <si>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</si>
  <si>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</si>
  <si>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</si>
  <si>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</si>
  <si>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</si>
  <si>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</si>
  <si>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</si>
  <si>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</si>
  <si>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</si>
  <si>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</si>
  <si>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</si>
  <si>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</si>
  <si>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</si>
  <si>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</si>
  <si>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</si>
  <si>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</si>
  <si>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</si>
  <si>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</si>
  <si>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</si>
  <si>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</si>
  <si>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</si>
  <si>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</si>
  <si>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</si>
  <si>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</si>
  <si>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</si>
  <si>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</si>
  <si>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</si>
  <si>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</si>
  <si>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</si>
  <si>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</si>
  <si>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</si>
  <si>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</si>
  <si>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</si>
  <si>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</si>
  <si>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</si>
  <si>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</si>
  <si>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</si>
  <si>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</si>
  <si>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</si>
  <si>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</si>
  <si>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</si>
  <si>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</si>
  <si>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</si>
  <si>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</si>
  <si>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</si>
  <si>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</si>
  <si>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</si>
  <si>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</si>
  <si>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</si>
  <si>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</si>
  <si>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</si>
  <si>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</si>
  <si>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</si>
  <si>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</si>
  <si>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</si>
  <si>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</si>
  <si>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</si>
  <si>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</si>
  <si>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</si>
  <si>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</si>
  <si>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</si>
  <si>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</si>
  <si>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</si>
  <si>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</si>
  <si>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</si>
  <si>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</si>
  <si>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</si>
  <si>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</si>
  <si>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</si>
  <si>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</si>
  <si>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</si>
  <si>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</si>
  <si>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</si>
  <si>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</si>
  <si>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</si>
  <si>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</si>
  <si>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</si>
  <si>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</si>
  <si>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</si>
  <si>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</si>
  <si>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</si>
  <si>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</si>
  <si>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</si>
  <si>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</si>
  <si>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</si>
  <si>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</si>
  <si>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</si>
  <si>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</si>
  <si>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</si>
  <si>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</si>
  <si>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</si>
  <si>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</si>
  <si>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</si>
  <si>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</si>
  <si>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</si>
  <si>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</si>
  <si>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</si>
  <si>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</si>
  <si>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</si>
  <si>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</si>
  <si>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</si>
  <si>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</si>
  <si>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</si>
  <si>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</si>
  <si>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</si>
  <si>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</si>
  <si>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</si>
  <si>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</si>
  <si>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</si>
  <si>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</si>
  <si>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</si>
  <si>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</si>
  <si>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</si>
  <si>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</si>
  <si>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</si>
  <si>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</si>
  <si>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</si>
  <si>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</si>
  <si>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</si>
  <si>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</si>
  <si>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</si>
  <si>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</si>
  <si>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</si>
  <si>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</si>
  <si>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</si>
  <si>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</si>
  <si>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</si>
  <si>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</si>
  <si>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</si>
  <si>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</si>
  <si>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</si>
  <si>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</si>
  <si>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</si>
  <si>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</si>
  <si>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</si>
  <si>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</si>
  <si>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</si>
  <si>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</si>
  <si>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</si>
  <si>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</si>
  <si>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</si>
  <si>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</si>
  <si>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</si>
  <si>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</si>
  <si>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</si>
  <si>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</si>
  <si>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</si>
  <si>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</si>
  <si>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</si>
  <si>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</si>
  <si>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</si>
  <si>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</si>
  <si>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</si>
  <si>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</si>
  <si>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</si>
  <si>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</si>
  <si>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</si>
  <si>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</si>
  <si>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</si>
  <si>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</si>
  <si>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</si>
  <si>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</si>
  <si>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</si>
  <si>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</si>
  <si>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</si>
  <si>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</si>
  <si>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</si>
  <si>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</si>
  <si>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</si>
  <si>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</si>
  <si>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</si>
  <si>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</si>
  <si>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</si>
  <si>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</si>
  <si>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</si>
  <si>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</si>
  <si>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</si>
  <si>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</si>
  <si>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</si>
  <si>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</si>
  <si>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</si>
  <si>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</si>
  <si>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</si>
  <si>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</si>
  <si>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</si>
  <si>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</si>
  <si>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</si>
  <si>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</si>
  <si>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</si>
  <si>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</si>
  <si>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</si>
  <si>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</si>
  <si>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</si>
  <si>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</si>
  <si>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</si>
  <si>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</si>
  <si>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</si>
  <si>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</si>
  <si>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</si>
  <si>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</si>
  <si>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</si>
  <si>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</si>
  <si>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</si>
  <si>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</si>
  <si>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</si>
  <si>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</si>
  <si>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</si>
  <si>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</si>
  <si>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</si>
  <si>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</si>
  <si>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</si>
  <si>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</si>
  <si>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</si>
  <si>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</si>
  <si>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</si>
  <si>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</si>
  <si>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</si>
  <si>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</si>
  <si>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</si>
  <si>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</si>
  <si>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</si>
  <si>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</si>
  <si>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</si>
  <si>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</si>
  <si>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</si>
  <si>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</si>
  <si>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</si>
  <si>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</si>
  <si>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</si>
  <si>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</si>
  <si>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</si>
  <si>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</si>
  <si>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</si>
  <si>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</si>
  <si>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</si>
  <si>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</si>
  <si>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</si>
  <si>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</si>
  <si>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</si>
  <si>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</si>
  <si>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</si>
  <si>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</si>
  <si>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</si>
  <si>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</si>
  <si>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</si>
  <si>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</si>
  <si>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</si>
  <si>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</si>
  <si>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</si>
  <si>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</si>
  <si>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</si>
  <si>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</si>
  <si>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</si>
  <si>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</si>
  <si>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</si>
  <si>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</si>
  <si>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</si>
  <si>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</si>
  <si>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</si>
  <si>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</si>
  <si>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</si>
  <si>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</si>
  <si>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</si>
  <si>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</si>
  <si>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</si>
  <si>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</si>
  <si>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</si>
  <si>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</si>
  <si>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</si>
  <si>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</si>
  <si>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</si>
  <si>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</si>
  <si>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</si>
  <si>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</si>
  <si>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</si>
  <si>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</si>
  <si>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</si>
  <si>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</si>
  <si>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</si>
  <si>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</si>
  <si>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</si>
  <si>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</si>
  <si>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</si>
  <si>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</si>
  <si>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</si>
  <si>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</si>
  <si>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</si>
  <si>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</si>
  <si>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</si>
  <si>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</si>
  <si>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</si>
  <si>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</si>
  <si>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</si>
  <si>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</si>
  <si>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</si>
  <si>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</si>
  <si>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</si>
  <si>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</si>
  <si>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</si>
  <si>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</si>
  <si>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</si>
  <si>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</si>
  <si>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</si>
  <si>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</si>
  <si>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</si>
  <si>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</si>
  <si>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</si>
  <si>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</si>
  <si>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</si>
  <si>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</si>
  <si>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</si>
  <si>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</si>
  <si>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</si>
  <si>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</si>
  <si>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</si>
  <si>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</si>
  <si>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</si>
  <si>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</si>
  <si>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</si>
  <si>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</si>
  <si>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</si>
  <si>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</si>
  <si>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</si>
  <si>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</si>
  <si>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</si>
  <si>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</si>
  <si>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</si>
  <si>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</si>
  <si>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</si>
  <si>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</si>
  <si>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</si>
  <si>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</si>
  <si>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</si>
  <si>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</si>
  <si>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</si>
  <si>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</si>
  <si>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</si>
  <si>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</si>
  <si>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</si>
  <si>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</si>
  <si>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</si>
  <si>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</si>
  <si>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</si>
  <si>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</si>
  <si>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</si>
  <si>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</si>
  <si>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</si>
  <si>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</si>
  <si>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</si>
  <si>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</si>
  <si>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</si>
  <si>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</si>
  <si>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</si>
  <si>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</si>
  <si>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</si>
  <si>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</si>
  <si>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</si>
  <si>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</si>
  <si>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</si>
  <si>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</si>
  <si>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</si>
  <si>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</si>
  <si>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</si>
  <si>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</si>
  <si>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</si>
  <si>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</si>
  <si>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</si>
  <si>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</si>
  <si>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</si>
  <si>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</si>
  <si>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</si>
  <si>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</si>
  <si>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</si>
  <si>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</si>
  <si>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</si>
  <si>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</si>
  <si>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</si>
  <si>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</si>
  <si>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</si>
  <si>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</si>
  <si>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</si>
  <si>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</si>
  <si>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</si>
  <si>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</si>
  <si>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</si>
  <si>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</si>
  <si>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</si>
  <si>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</si>
  <si>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</si>
  <si>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</si>
  <si>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</si>
  <si>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</si>
  <si>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</si>
  <si>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</si>
  <si>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</si>
  <si>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</si>
  <si>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</si>
  <si>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</si>
  <si>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</si>
  <si>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</si>
  <si>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</si>
  <si>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</si>
  <si>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</si>
  <si>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</si>
  <si>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</si>
  <si>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</si>
  <si>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</si>
  <si>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</si>
  <si>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</si>
  <si>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</si>
  <si>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</si>
  <si>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</si>
  <si>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</si>
  <si>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</si>
  <si>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</si>
  <si>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</si>
  <si>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</si>
  <si>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</si>
  <si>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</si>
  <si>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</si>
  <si>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</si>
  <si>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</si>
  <si>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</si>
  <si>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</si>
  <si>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</si>
  <si>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</si>
  <si>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</si>
  <si>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</si>
  <si>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</si>
  <si>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</si>
  <si>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</si>
  <si>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</si>
  <si>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</si>
  <si>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</si>
  <si>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</si>
  <si>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</si>
  <si>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</si>
  <si>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</si>
  <si>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</si>
  <si>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</si>
  <si>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</si>
  <si>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</si>
  <si>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</si>
  <si>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</si>
  <si>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</si>
  <si>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</si>
  <si>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</si>
  <si>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</si>
  <si>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</si>
  <si>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</si>
  <si>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</si>
  <si>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</si>
  <si>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</si>
  <si>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</si>
  <si>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</si>
  <si>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</si>
  <si>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</si>
  <si>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</si>
  <si>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</si>
  <si>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</si>
  <si>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</si>
  <si>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</si>
  <si>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</si>
  <si>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</si>
  <si>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</si>
  <si>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</si>
  <si>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</si>
  <si>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</si>
  <si>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</si>
  <si>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</si>
  <si>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</si>
  <si>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</si>
  <si>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</si>
  <si>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</si>
  <si>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</si>
  <si>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</si>
  <si>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</si>
  <si>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</si>
  <si>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</si>
  <si>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</si>
  <si>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</si>
  <si>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</si>
  <si>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</si>
  <si>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</si>
  <si>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</si>
  <si>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</si>
  <si>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</si>
  <si>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</si>
  <si>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</si>
  <si>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</si>
  <si>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</si>
  <si>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</si>
  <si>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</si>
  <si>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</si>
  <si>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</si>
  <si>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</si>
  <si>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</si>
  <si>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</si>
  <si>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</si>
  <si>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</si>
  <si>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</si>
  <si>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</si>
  <si>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</si>
  <si>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</si>
  <si>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</si>
  <si>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</si>
  <si>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</si>
  <si>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</si>
  <si>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</si>
  <si>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</si>
  <si>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</si>
  <si>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</si>
  <si>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</si>
  <si>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</si>
  <si>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</si>
  <si>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</si>
  <si>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</si>
  <si>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</si>
  <si>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</si>
  <si>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</si>
  <si>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</si>
  <si>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</si>
  <si>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</si>
  <si>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</si>
  <si>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</si>
  <si>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</si>
  <si>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</si>
  <si>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</si>
  <si>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</si>
  <si>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</si>
  <si>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</si>
  <si>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</si>
  <si>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</si>
  <si>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</si>
  <si>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</si>
  <si>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</si>
  <si>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</si>
  <si>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</si>
  <si>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</si>
  <si>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</si>
  <si>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</si>
  <si>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</si>
  <si>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</si>
  <si>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</si>
  <si>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</si>
  <si>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</si>
  <si>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</si>
  <si>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</si>
  <si>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</si>
  <si>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</si>
  <si>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</si>
  <si>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</si>
  <si>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</si>
  <si>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</si>
  <si>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</si>
  <si>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</si>
  <si>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</si>
  <si>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</si>
  <si>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</si>
  <si>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</si>
  <si>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</si>
  <si>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</si>
  <si>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</si>
  <si>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</si>
  <si>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</si>
  <si>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</si>
  <si>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</si>
  <si>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</si>
  <si>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</si>
  <si>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</si>
  <si>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</si>
  <si>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</si>
  <si>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</si>
  <si>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</si>
  <si>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</si>
  <si>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</si>
  <si>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</si>
  <si>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</si>
  <si>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</si>
  <si>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</si>
  <si>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</si>
  <si>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</si>
  <si>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</si>
  <si>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</si>
  <si>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</si>
  <si>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</si>
  <si>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</si>
  <si>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</si>
  <si>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</si>
  <si>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</si>
  <si>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</si>
  <si>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</si>
  <si>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</si>
  <si>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</si>
  <si>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</si>
  <si>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</si>
  <si>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</si>
  <si>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</si>
  <si>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</si>
  <si>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</si>
  <si>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</si>
  <si>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</si>
  <si>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</si>
  <si>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</si>
  <si>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</si>
  <si>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</si>
  <si>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</si>
  <si>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</si>
  <si>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</si>
  <si>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</si>
  <si>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</si>
  <si>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</si>
  <si>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</si>
  <si>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</si>
  <si>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</si>
  <si>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</si>
  <si>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</si>
  <si>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</si>
  <si>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</si>
  <si>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</si>
  <si>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</si>
  <si>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</si>
  <si>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</si>
  <si>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</si>
  <si>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</si>
  <si>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</si>
  <si>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</si>
  <si>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</si>
  <si>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</si>
  <si>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:PCM-20251101-00000870</t>
  </si>
  <si>
    <t>5G sector still down / EM team at site TS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</si>
  <si>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</si>
  <si>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</si>
  <si>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</si>
  <si>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</si>
  <si>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</si>
  <si>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</si>
  <si>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</si>
  <si>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</si>
  <si>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</si>
  <si>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</si>
  <si>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</si>
  <si>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</si>
  <si>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</si>
  <si>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</si>
  <si>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</si>
  <si>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</si>
  <si>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</si>
  <si>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</si>
  <si>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</si>
  <si>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</si>
  <si>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</si>
  <si>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</si>
  <si>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</si>
  <si>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</si>
  <si>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</si>
  <si>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</si>
  <si>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</si>
  <si>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</si>
  <si>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</si>
  <si>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</si>
  <si>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</si>
  <si>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</si>
  <si>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</si>
  <si>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</si>
  <si>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</si>
  <si>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</si>
  <si>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</si>
  <si>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</si>
  <si>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</si>
  <si>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</si>
  <si>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</si>
  <si>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</si>
  <si>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</si>
  <si>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</si>
  <si>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</si>
  <si>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</si>
  <si>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</si>
  <si>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</si>
  <si>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</si>
  <si>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</si>
  <si>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</si>
  <si>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</si>
  <si>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</si>
  <si>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</si>
  <si>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</si>
  <si>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</si>
  <si>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</si>
  <si>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</si>
  <si>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</si>
  <si>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</si>
  <si>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</si>
  <si>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</si>
  <si>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</si>
  <si>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</si>
  <si>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</si>
  <si>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</si>
  <si>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</si>
  <si>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</si>
  <si>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</si>
  <si>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</si>
  <si>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</si>
  <si>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</si>
  <si>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</si>
  <si>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</si>
  <si>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</si>
  <si>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</si>
  <si>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</si>
  <si>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</si>
  <si>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</si>
  <si>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</si>
  <si>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</si>
  <si>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</si>
  <si>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</si>
  <si>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</si>
  <si>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</si>
  <si>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</si>
  <si>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</si>
  <si>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</si>
  <si>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No PCM</t>
  </si>
  <si>
    <t>Down again ETA 40 mins</t>
  </si>
  <si>
    <t>Down Again ETA 100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</si>
  <si>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</si>
  <si>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</si>
  <si>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</si>
  <si>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</si>
  <si>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</si>
  <si>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</si>
  <si>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PCM-20251101-00000736</t>
  </si>
  <si>
    <t xml:space="preserve">EM team need 20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</si>
</sst>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3" totalsRowShown="0" headerRowDxfId="174" dataDxfId="173" headerRowBorderDxfId="171" tableBorderDxfId="172" totalsRowBorderDxfId="170">
  <autoFilter ref="A1:L1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5" totalsRowShown="0" headerRowDxfId="157" dataDxfId="156" headerRowBorderDxfId="154" tableBorderDxfId="155" totalsRowBorderDxfId="153">
  <autoFilter ref="A1:CJ15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7" totalsRowShown="0" headerRowDxfId="48" dataDxfId="47" headerRowBorderDxfId="45" tableBorderDxfId="46" totalsRowBorderDxfId="44">
  <autoFilter ref="A1:L11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9" totalsRowShown="0" headerRowDxfId="31" dataDxfId="30" headerRowBorderDxfId="28" tableBorderDxfId="29">
  <autoFilter ref="A1:L38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5" totalsRowShown="0" headerRowDxfId="15" dataDxfId="14" headerRowBorderDxfId="12" tableBorderDxfId="13">
  <autoFilter ref="A1:L2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3"/>
  <sheetViews>
    <sheetView tabSelected="1" workbookViewId="0">
      <selection activeCell="K6" sqref="K6"/>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299.59598634259601</v>
      </c>
      <c r="H2" s="77">
        <v>45662.943402777775</v>
      </c>
      <c r="I2" s="60" t="str">
        <f>IFERROR(VLOOKUP(D2,DB!A:F,6,0),"")</f>
        <v>Generator-SG</v>
      </c>
      <c r="J2" s="60" t="str">
        <f>IFERROR(VLOOKUP(D2,DB!A:G,7,0),"")</f>
        <v>Dead</v>
      </c>
      <c r="K2" s="68" t="s">
        <v>39022</v>
      </c>
      <c r="L2" s="66" t="str">
        <f>IFERROR(VLOOKUP(D2,DB!A:I,9,0),"")</f>
        <v>Latis</v>
      </c>
    </row>
    <row r="3" spans="1:15" ht="15" customHeight="1">
      <c r="A3" s="63" t="s">
        <v>39023</v>
      </c>
      <c r="B3" s="60" t="str">
        <f>IFERROR(VLOOKUP(D3,DB!A:K,11,0),"")</f>
        <v>R1</v>
      </c>
      <c r="C3" s="60">
        <v>3</v>
      </c>
      <c r="D3" s="79" t="s">
        <v>19799</v>
      </c>
      <c r="E3" s="64" t="s">
        <v>39021</v>
      </c>
      <c r="F3" s="77">
        <v>45962.537060185183</v>
      </c>
      <c r="G3" s="67">
        <f ca="1">IFERROR(NOW()-F3,"")</f>
        <v>7.352083339355886E-3</v>
      </c>
      <c r="H3" s="77">
        <v>45962.498356481483</v>
      </c>
      <c r="I3" s="60" t="str">
        <f>IFERROR(VLOOKUP(D3,DB!A:F,6,0),"")</f>
        <v>SCECO</v>
      </c>
      <c r="J3" s="60" t="str">
        <f>IFERROR(VLOOKUP(D3,DB!A:G,7,0),"")</f>
        <v>Vandalized</v>
      </c>
      <c r="K3" s="68" t="s">
        <v>39024</v>
      </c>
      <c r="L3" s="66" t="str">
        <f>IFERROR(VLOOKUP(D3,DB!A:I,9,0),"")</f>
        <v>Latis</v>
      </c>
      <c r="M3" s="65"/>
      <c r="N3" s="65"/>
      <c r="O3" s="65"/>
    </row>
    <row r="4" spans="1:15" ht="15" customHeight="1">
      <c r="A4" s="132"/>
      <c r="B4" s="133" t="str">
        <f>IFERROR(VLOOKUP(D4,DB!A:K,11,0),"")</f>
        <v/>
      </c>
      <c r="C4" s="133"/>
      <c r="D4" s="133"/>
      <c r="E4" s="134"/>
      <c r="F4" s="77"/>
      <c r="G4" s="136">
        <f ca="1">IFERROR(NOW()-F4,"")</f>
        <v>45962.544412268522</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45962.544412268522</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45962.544412268522</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45962.544412268522</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45962.544412268522</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45962.544412268522</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45962.544412268522</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45962.544412268522</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45962.544412268522</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45962.544412268522</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45962.544412268522</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45962.544412268522</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45962.544412268522</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45962.544412268522</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45962.544412268522</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45962.544412268522</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45962.544412268522</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45962.544412268522</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45962.544412268522</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45962.544412268522</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45962.544412268522</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45962.544412268522</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45962.544412268522</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45962.544412268522</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45962.544412268522</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45962.544412268522</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45962.544412268522</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45962.544412268522</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45962.544412268522</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45962.544412268522</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45962.544412268522</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45962.544412268522</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45962.544412268522</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45962.544412268522</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45962.544412268522</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45962.544412268522</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45962.544412268522</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45962.544412268522</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45962.544412268522</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45962.544412268522</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45962.544412268522</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45962.544412268522</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45962.544412268522</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45962.544412268522</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45962.544412268522</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45962.544412268522</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45962.544412268522</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45962.544412268522</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45962.544412268522</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45962.544412268522</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45962.544412268522</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45962.544412268522</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45962.544412268522</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45962.544412268522</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45962.544412268522</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45962.544412268522</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45962.544412268522</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45962.544412268522</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45962.544412268522</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45962.544412268522</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45962.544412268522</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45962.544412268522</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45962.544412268522</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45962.544412268522</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45962.544412268522</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45962.544412268522</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45962.544412268522</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45962.544412268522</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45962.544412268522</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45962.544412268522</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45962.544412268522</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45962.544412268522</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45962.544412268522</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45962.544412268522</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45962.544412268522</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45962.544412268522</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45962.544412268522</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45962.544412268522</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45962.544412268522</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45962.544412268522</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45962.544412268522</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45962.544412268522</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45962.544412268522</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45962.544412268522</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45962.544412268522</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45962.544412268522</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45962.544412268522</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45962.544412268522</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45962.544412268522</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45962.544412268522</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45962.544412268522</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45962.544412268522</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45962.544412268522</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45962.544412268522</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45962.544412268522</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45962.544412268522</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45962.544412268522</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45962.544412268522</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45962.544412268522</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45962.544412268522</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45962.544412268522</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45962.544412268522</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45962.544412268522</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45962.544412268522</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45962.544412268522</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45962.544412268522</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45962.544412268522</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45962.544412268522</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45962.544412268522</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45962.544412268522</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45962.544412268522</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45962.544412268522</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45962.544412268522</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45962.544412268522</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45962.544412268522</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45962.544412268522</v>
      </c>
      <c r="H119" s="135"/>
      <c r="I119" s="133" t="str">
        <f>IFERROR(VLOOKUP(D119,DB!A:F,6,0),"")</f>
        <v/>
      </c>
      <c r="J119" s="133" t="str">
        <f>IFERROR(VLOOKUP(D119,DB!A:G,7,0),"")</f>
        <v/>
      </c>
      <c r="K119" s="137"/>
      <c r="L119" s="138" t="str">
        <f>IFERROR(VLOOKUP(D119,DB!A:I,9,0),"")</f>
        <v/>
      </c>
    </row>
    <row r="120" spans="1:12" ht="15" customHeight="1">
      <c r="A120" s="132"/>
      <c r="B120" s="133" t="str">
        <f>IFERROR(VLOOKUP(D120,DB!A:K,11,0),"")</f>
        <v/>
      </c>
      <c r="C120" s="133"/>
      <c r="D120" s="133"/>
      <c r="E120" s="134"/>
      <c r="F120" s="135"/>
      <c r="G120" s="136">
        <f ca="1">IFERROR(NOW()-F120,"")</f>
        <v>45962.544412268522</v>
      </c>
      <c r="H120" s="135"/>
      <c r="I120" s="133" t="str">
        <f>IFERROR(VLOOKUP(D120,DB!A:F,6,0),"")</f>
        <v/>
      </c>
      <c r="J120" s="133" t="str">
        <f>IFERROR(VLOOKUP(D120,DB!A:G,7,0),"")</f>
        <v/>
      </c>
      <c r="K120" s="137"/>
      <c r="L120" s="138" t="str">
        <f>IFERROR(VLOOKUP(D120,DB!A:I,9,0),"")</f>
        <v/>
      </c>
    </row>
    <row r="121" spans="1:12" ht="15" customHeight="1">
      <c r="A121" s="132"/>
      <c r="B121" s="133" t="str">
        <f>IFERROR(VLOOKUP(D121,DB!A:K,11,0),"")</f>
        <v/>
      </c>
      <c r="C121" s="133"/>
      <c r="D121" s="133"/>
      <c r="E121" s="134"/>
      <c r="F121" s="135"/>
      <c r="G121" s="136">
        <f ca="1">IFERROR(NOW()-F121,"")</f>
        <v>45962.544412268522</v>
      </c>
      <c r="H121" s="135"/>
      <c r="I121" s="133" t="str">
        <f>IFERROR(VLOOKUP(D121,DB!A:F,6,0),"")</f>
        <v/>
      </c>
      <c r="J121" s="133" t="str">
        <f>IFERROR(VLOOKUP(D121,DB!A:G,7,0),"")</f>
        <v/>
      </c>
      <c r="K121" s="137"/>
      <c r="L121" s="138" t="str">
        <f>IFERROR(VLOOKUP(D121,DB!A:I,9,0),"")</f>
        <v/>
      </c>
    </row>
    <row r="122" spans="1:12" ht="15" customHeight="1">
      <c r="A122" s="132"/>
      <c r="B122" s="133" t="str">
        <f>IFERROR(VLOOKUP(D122,DB!A:K,11,0),"")</f>
        <v/>
      </c>
      <c r="C122" s="133"/>
      <c r="D122" s="133"/>
      <c r="E122" s="134"/>
      <c r="F122" s="135"/>
      <c r="G122" s="136">
        <f ca="1">IFERROR(NOW()-F122,"")</f>
        <v>45962.544412268522</v>
      </c>
      <c r="H122" s="135"/>
      <c r="I122" s="133" t="str">
        <f>IFERROR(VLOOKUP(D122,DB!A:F,6,0),"")</f>
        <v/>
      </c>
      <c r="J122" s="133" t="str">
        <f>IFERROR(VLOOKUP(D122,DB!A:G,7,0),"")</f>
        <v/>
      </c>
      <c r="K122" s="137"/>
      <c r="L122" s="138" t="str">
        <f>IFERROR(VLOOKUP(D122,DB!A:I,9,0),"")</f>
        <v/>
      </c>
    </row>
    <row r="123" spans="1:12" ht="15" customHeight="1">
      <c r="A123" s="144"/>
      <c r="B123" s="145" t="str">
        <f>IFERROR(VLOOKUP(D123,DB!A:K,11,0),"")</f>
        <v/>
      </c>
      <c r="C123" s="145"/>
      <c r="D123" s="145"/>
      <c r="E123" s="146"/>
      <c r="F123" s="147"/>
      <c r="G123" s="148">
        <f ca="1">IFERROR(NOW()-F123,"")</f>
        <v>45962.544412268522</v>
      </c>
      <c r="H123" s="147"/>
      <c r="I123" s="145" t="str">
        <f>IFERROR(VLOOKUP(D123,DB!A:F,6,0),"")</f>
        <v/>
      </c>
      <c r="J123" s="145" t="str">
        <f>IFERROR(VLOOKUP(D123,DB!A:G,7,0),"")</f>
        <v/>
      </c>
      <c r="K123" s="149"/>
      <c r="L123" s="150" t="str">
        <f>IFERROR(VLOOKUP(D123,DB!A:I,9,0),"")</f>
        <v/>
      </c>
    </row>
  </sheetData>
  <customSheetViews>
    <customSheetView guid="{F6042A99-DD27-4453-835D-0834D95730CC}" filter="1" showAutoFilter="1">
      <pageMargins left="0" right="0" top="0" bottom="0" header="0" footer="0"/>
      <autoFilter ref="B1:M1" xr:uid="{30144153-DF3B-46FD-BDB9-ED1F19B70B33}"/>
    </customSheetView>
  </customSheetViews>
  <dataValidations count="2">
    <dataValidation allowBlank="1" showInputMessage="1" showErrorMessage="1" sqref="E1" xr:uid="{5DBA255D-CDD9-49FB-AD3C-AF70AB4EE696}"/>
    <dataValidation type="list" allowBlank="1" showInputMessage="1" showErrorMessage="1" sqref="E2:E1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5"/>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137.54457430556067</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3.8023289351913263</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45962.544412268522</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45962.544412268522</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45962.544412268522</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45962.544412268522</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45962.544412268522</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45962.544412268522</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60"/>
      <c r="B11" s="161" t="str">
        <f>IFERROR(VLOOKUP(D11,DB!A:K,11,0),"")</f>
        <v/>
      </c>
      <c r="C11" s="161"/>
      <c r="D11" s="161"/>
      <c r="E11" s="162"/>
      <c r="F11" s="163"/>
      <c r="G11" s="164">
        <f ca="1">IFERROR(NOW()-F11,"-")</f>
        <v>45962.544412268522</v>
      </c>
      <c r="H11" s="163"/>
      <c r="I11" s="161" t="str">
        <f>IFERROR(VLOOKUP(D11,DB!A:F,6,0),"")</f>
        <v/>
      </c>
      <c r="J11" s="161" t="str">
        <f>IFERROR(VLOOKUP(D11,DB!A:G,7,0),"")</f>
        <v/>
      </c>
      <c r="K11" s="165"/>
      <c r="L11" s="161" t="str">
        <f>IFERROR(VLOOKUP(D11,DB!A:I,9,0),"")</f>
        <v/>
      </c>
      <c r="M11" s="161"/>
      <c r="N11" s="161"/>
      <c r="O11" s="161"/>
      <c r="P11" s="161"/>
      <c r="Q11" s="161"/>
      <c r="R11" s="161"/>
      <c r="S11" s="161"/>
      <c r="T11" s="161"/>
      <c r="U11" s="161"/>
      <c r="V11" s="161"/>
      <c r="W11" s="161"/>
      <c r="X11" s="161"/>
      <c r="Y11" s="161"/>
      <c r="Z11" s="161"/>
      <c r="AA11" s="161"/>
      <c r="AB11" s="161"/>
      <c r="AC11" s="161"/>
      <c r="AD11" s="161"/>
      <c r="AE11" s="161"/>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c r="BZ11" s="161"/>
      <c r="CA11" s="161"/>
      <c r="CB11" s="161"/>
      <c r="CC11" s="161"/>
      <c r="CD11" s="161"/>
      <c r="CE11" s="161"/>
      <c r="CF11" s="161"/>
      <c r="CG11" s="161"/>
      <c r="CH11" s="161"/>
      <c r="CI11" s="161"/>
      <c r="CJ11" s="166"/>
    </row>
    <row r="12" spans="1:88" ht="31.5" customHeight="1">
      <c r="A12" s="112"/>
      <c r="B12" s="18" t="str">
        <f>IFERROR(VLOOKUP(D12,DB!A:K,11,0),"")</f>
        <v/>
      </c>
      <c r="C12" s="18"/>
      <c r="D12" s="18"/>
      <c r="E12" s="113"/>
      <c r="F12" s="114"/>
      <c r="G12" s="115">
        <f ca="1">IFERROR(NOW()-F12,"-")</f>
        <v>45962.544412268522</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45962.544412268522</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45962.544412268522</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45962.544412268522</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45962.544412268522</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45962.544412268522</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45962.544412268522</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45962.544412268522</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45962.544412268522</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45962.544412268522</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45962.544412268522</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45962.544412268522</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45962.544412268522</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45962.544412268522</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45962.544412268522</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45962.544412268522</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45962.544412268522</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45962.544412268522</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45962.544412268522</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45962.544412268522</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45962.544412268522</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45962.544412268522</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45962.544412268522</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45962.544412268522</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45962.544412268522</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45962.544412268522</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45962.544412268522</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45962.544412268522</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45962.544412268522</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45962.544412268522</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45962.544412268522</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45962.544412268522</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45962.544412268522</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45962.544412268522</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45962.544412268522</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45962.544412268522</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45962.544412268522</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45962.544412268522</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45962.544412268522</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45962.544412268522</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45962.544412268522</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45962.544412268522</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45962.544412268522</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45962.544412268522</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45962.544412268522</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45962.544412268522</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45962.544412268522</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45962.544412268522</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45962.544412268522</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45962.544412268522</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45962.544412268522</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45962.544412268522</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45962.544412268522</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45962.544412268522</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45962.544412268522</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45962.544412268522</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45962.544412268522</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45962.544412268522</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45962.544412268522</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45962.544412268522</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45962.544412268522</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45962.544412268522</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45962.544412268522</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45962.544412268522</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45962.544412268522</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45962.544412268522</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45962.544412268522</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45962.544412268522</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45962.544412268522</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45962.544412268522</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45962.544412268522</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45962.544412268522</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45962.544412268522</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45962.544412268522</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45962.544412268522</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45962.544412268522</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45962.544412268522</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45962.544412268522</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45962.544412268522</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45962.544412268522</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45962.544412268522</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45962.544412268522</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45962.544412268522</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45962.544412268522</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45962.544412268522</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45962.544412268522</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45962.544412268522</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45962.544412268522</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45962.544412268522</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45962.544412268522</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45962.544412268522</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45962.544412268522</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45962.544412268522</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45962.544412268522</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45962.544412268522</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45962.544412268522</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45962.544412268522</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45962.544412268522</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45962.544412268522</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45962.544412268522</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45962.544412268522</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45962.544412268522</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45962.544412268522</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45962.544412268522</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45962.544412268522</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45962.544412268522</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45962.544412268522</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45962.544412268522</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45962.544412268522</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45962.544412268522</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45962.544412268522</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45962.544412268522</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45962.544412268522</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45962.544412268522</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45962.544412268522</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45962.544412268522</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45962.544412268522</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45962.544412268522</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45962.544412268522</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45962.544412268522</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45962.544412268522</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45962.544412268522</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45962.544412268522</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45962.544412268522</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45962.544412268522</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45962.544412268522</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45962.544412268522</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45962.544412268522</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45962.544412268522</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45962.544412268522</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45962.544412268522</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45962.544412268522</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45962.544412268522</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45962.544412268522</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45962.544412268522</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45962.544412268522</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45962.544412268522</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45962.544412268522</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45962.544412268522</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45962.544412268522</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12"/>
      <c r="B152" s="18" t="str">
        <f>IFERROR(VLOOKUP(D152,DB!A:K,11,0),"")</f>
        <v/>
      </c>
      <c r="C152" s="18"/>
      <c r="D152" s="18"/>
      <c r="E152" s="113"/>
      <c r="F152" s="114"/>
      <c r="G152" s="115">
        <f ca="1">IFERROR(NOW()-F152,"-")</f>
        <v>45962.544412268522</v>
      </c>
      <c r="H152" s="114"/>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0"/>
    </row>
    <row r="153" spans="1:88" ht="31.5" customHeight="1">
      <c r="A153" s="112"/>
      <c r="B153" s="18" t="str">
        <f>IFERROR(VLOOKUP(D153,DB!A:K,11,0),"")</f>
        <v/>
      </c>
      <c r="C153" s="18"/>
      <c r="D153" s="18"/>
      <c r="E153" s="113"/>
      <c r="F153" s="114"/>
      <c r="G153" s="115">
        <f ca="1">IFERROR(NOW()-F153,"-")</f>
        <v>45962.544412268522</v>
      </c>
      <c r="H153" s="114"/>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0"/>
    </row>
    <row r="154" spans="1:88" ht="31.5" customHeight="1">
      <c r="A154" s="112"/>
      <c r="B154" s="18" t="str">
        <f>IFERROR(VLOOKUP(D154,DB!A:K,11,0),"")</f>
        <v/>
      </c>
      <c r="C154" s="18"/>
      <c r="D154" s="18"/>
      <c r="E154" s="113"/>
      <c r="F154" s="114"/>
      <c r="G154" s="115">
        <f ca="1">IFERROR(NOW()-F154,"-")</f>
        <v>45962.544412268522</v>
      </c>
      <c r="H154" s="114"/>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0"/>
    </row>
    <row r="155" spans="1:88" ht="31.5" customHeight="1">
      <c r="A155" s="160"/>
      <c r="B155" s="161" t="str">
        <f>IFERROR(VLOOKUP(D155,DB!A:K,11,0),"")</f>
        <v/>
      </c>
      <c r="C155" s="161"/>
      <c r="D155" s="161"/>
      <c r="E155" s="162"/>
      <c r="F155" s="163"/>
      <c r="G155" s="164">
        <f ca="1">IFERROR(NOW()-F155,"-")</f>
        <v>45962.544412268522</v>
      </c>
      <c r="H155" s="163"/>
      <c r="I155" s="161" t="str">
        <f>IFERROR(VLOOKUP(D155,DB!A:F,6,0),"")</f>
        <v/>
      </c>
      <c r="J155" s="161" t="str">
        <f>IFERROR(VLOOKUP(D155,DB!A:G,7,0),"")</f>
        <v/>
      </c>
      <c r="K155" s="165"/>
      <c r="L155" s="161" t="str">
        <f>IFERROR(VLOOKUP(D155,DB!A:I,9,0),"")</f>
        <v/>
      </c>
      <c r="M155" s="161"/>
      <c r="N155" s="161"/>
      <c r="O155" s="161"/>
      <c r="P155" s="161"/>
      <c r="Q155" s="161"/>
      <c r="R155" s="161"/>
      <c r="S155" s="161"/>
      <c r="T155" s="161"/>
      <c r="U155" s="161"/>
      <c r="V155" s="161"/>
      <c r="W155" s="161"/>
      <c r="X155" s="161"/>
      <c r="Y155" s="161"/>
      <c r="Z155" s="161"/>
      <c r="AA155" s="161"/>
      <c r="AB155" s="161"/>
      <c r="AC155" s="161"/>
      <c r="AD155" s="161"/>
      <c r="AE155" s="161"/>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c r="BZ155" s="161"/>
      <c r="CA155" s="161"/>
      <c r="CB155" s="161"/>
      <c r="CC155" s="161"/>
      <c r="CD155" s="161"/>
      <c r="CE155" s="161"/>
      <c r="CF155" s="161"/>
      <c r="CG155" s="161"/>
      <c r="CH155" s="161"/>
      <c r="CI155" s="161"/>
      <c r="CJ155" s="166"/>
    </row>
  </sheetData>
  <dataValidations count="2">
    <dataValidation allowBlank="1" showInputMessage="1" showErrorMessage="1" sqref="E1" xr:uid="{4D935161-CDD3-4592-B877-3FB59C99E142}"/>
    <dataValidation type="list" allowBlank="1" showInputMessage="1" showErrorMessage="1" sqref="E3:E15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45962.544412268522</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45962.544412268522</v>
      </c>
      <c r="H3" s="22"/>
      <c r="I3" s="19" t="str">
        <f>IFERROR(VLOOKUP(D3,DB!A:F,6,0),"")</f>
        <v/>
      </c>
      <c r="J3" s="18" t="str">
        <f>IFERROR(VLOOKUP(D3,DB!A:G,7,0),"")</f>
        <v/>
      </c>
      <c r="K3" s="46"/>
      <c r="L3" s="23" t="str">
        <f>IFERROR(VLOOKUP(D3,DB!A:I,9,0),"")</f>
        <v/>
      </c>
    </row>
    <row r="4" spans="1:13" ht="15" customHeight="1">
      <c r="A4" s="19"/>
      <c r="B4" s="62" t="str">
        <f>IFERROR(VLOOKUP(D4,DB!A:K,11,0),"")</f>
        <v/>
      </c>
      <c r="C4" s="18"/>
      <c r="D4" s="62"/>
      <c r="E4" s="18"/>
      <c r="F4" s="20"/>
      <c r="G4" s="21">
        <f t="shared" ca="1" si="0"/>
        <v>45962.544412268522</v>
      </c>
      <c r="H4" s="22"/>
      <c r="I4" s="19" t="str">
        <f>IFERROR(VLOOKUP(D4,DB!A:F,6,0),"")</f>
        <v/>
      </c>
      <c r="J4" s="18" t="str">
        <f>IFERROR(VLOOKUP(D4,DB!A:G,7,0),"")</f>
        <v/>
      </c>
      <c r="K4" s="46"/>
      <c r="L4" s="23" t="str">
        <f>IFERROR(VLOOKUP(D4,DB!A:I,9,0),"")</f>
        <v/>
      </c>
    </row>
    <row r="5" spans="1:13" ht="15" customHeight="1">
      <c r="A5" s="19"/>
      <c r="B5" s="62" t="str">
        <f>IFERROR(VLOOKUP(D5,DB!A:K,11,0),"")</f>
        <v/>
      </c>
      <c r="C5" s="18"/>
      <c r="D5" s="18"/>
      <c r="E5" s="18"/>
      <c r="F5" s="20"/>
      <c r="G5" s="21">
        <f t="shared" ca="1" si="0"/>
        <v>45962.544412268522</v>
      </c>
      <c r="H5" s="22"/>
      <c r="I5" s="19" t="str">
        <f>IFERROR(VLOOKUP(D5,DB!A:F,6,0),"")</f>
        <v/>
      </c>
      <c r="J5" s="18" t="str">
        <f>IFERROR(VLOOKUP(D5,DB!A:G,7,0),"")</f>
        <v/>
      </c>
      <c r="K5" s="46"/>
      <c r="L5" s="23" t="str">
        <f>IFERROR(VLOOKUP(D5,DB!A:I,9,0),"")</f>
        <v/>
      </c>
    </row>
    <row r="6" spans="1:13" ht="15" customHeight="1">
      <c r="A6" s="19"/>
      <c r="B6" s="62" t="str">
        <f>IFERROR(VLOOKUP(D6,DB!A:K,11,0),"")</f>
        <v/>
      </c>
      <c r="C6" s="18"/>
      <c r="D6" s="18"/>
      <c r="E6" s="18"/>
      <c r="F6" s="20"/>
      <c r="G6" s="21">
        <f t="shared" ca="1" si="0"/>
        <v>45962.544412268522</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45962.544412268522</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45962.544412268522</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45962.544412268522</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45962.544412268522</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45962.544412268522</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45962.544412268522</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45962.544412268522</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45962.544412268522</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45962.544412268522</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45962.544412268522</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45962.544412268522</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45962.544412268522</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45962.544412268522</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45962.544412268522</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45962.544412268522</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45962.544412268522</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45962.544412268522</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45962.544412268522</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45962.544412268522</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45962.544412268522</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45962.544412268522</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45962.544412268522</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45962.544412268522</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45962.544412268522</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45962.544412268522</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45962.544412268522</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45962.544412268522</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45962.544412268522</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45962.544412268522</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45962.544412268522</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45962.544412268522</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45962.544412268522</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45962.544412268522</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45962.544412268522</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45962.544412268522</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45962.544412268522</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45962.544412268522</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45962.544412268522</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45962.544412268522</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45962.544412268522</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45962.544412268522</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45962.544412268522</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45962.544412268522</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45962.544412268522</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45962.544412268522</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45962.544412268522</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45962.544412268522</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45962.544412268522</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45962.544412268522</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45962.544412268522</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45962.544412268522</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45962.544412268522</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45962.544412268522</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45962.544412268522</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45962.544412268522</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45962.544412268522</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45962.544412268522</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45962.544412268522</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45962.544412268522</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45962.544412268522</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45962.544412268522</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45962.544412268522</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45962.544412268522</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45962.544412268522</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45962.544412268522</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45962.544412268522</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45962.544412268522</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45962.544412268522</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45962.544412268522</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45962.544412268522</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45962.544412268522</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45962.544412268522</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45962.544412268522</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45962.544412268522</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45962.544412268522</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45962.544412268522</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45962.544412268522</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45962.544412268522</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45962.544412268522</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45962.544412268522</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45962.544412268522</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45962.544412268522</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45962.544412268522</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45962.544412268522</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45962.544412268522</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45962.544412268522</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45962.544412268522</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45962.544412268522</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45962.544412268522</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45962.544412268522</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45962.544412268522</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45962.544412268522</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45962.544412268522</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45962.544412268522</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45962.544412268522</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45962.544412268522</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45962.544412268522</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45962.544412268522</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45962.544412268522</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45962.544412268522</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45962.544412268522</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45962.544412268522</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45962.544412268522</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45962.544412268522</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45962.544412268522</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45962.544412268522</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45962.544412268522</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45962.544412268522</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45962.544412268522</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45962.544412268522</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45962.544412268522</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45962.544412268522</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45962.544412268522</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45962.544412268522</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45962.544412268522</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45962.544412268522</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45962.544412268522</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45962.544412268522</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45962.544412268522</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45962.544412268522</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45962.544412268522</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45962.544412268522</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45962.544412268522</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45962.544412268522</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45962.544412268522</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45962.544412268522</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45962.544412268522</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45962.544412268522</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45962.544412268522</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45962.544412268522</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45962.544412268522</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45962.544412268522</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45962.544412268522</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45962.544412268522</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45962.544412268522</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45962.544412268522</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45962.544412268522</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45962.544412268522</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45962.544412268522</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45962.544412268522</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45962.544412268522</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45962.544412268522</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45962.544412268522</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45962.544412268522</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45962.544412268522</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45962.544412268522</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45962.544412268522</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45962.544412268522</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45962.544412268522</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45962.544412268522</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45962.544412268522</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45962.544412268522</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45962.544412268522</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45962.544412268522</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45962.544412268522</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45962.544412268522</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45962.544412268522</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45962.544412268522</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45962.544412268522</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45962.544412268522</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45962.544412268522</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45962.544412268522</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45962.544412268522</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45962.544412268522</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45962.544412268522</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45962.544412268522</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45962.544412268522</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45962.544412268522</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45962.544412268522</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45962.544412268522</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45962.544412268522</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45962.544412268522</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45962.544412268522</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45962.544412268522</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45962.544412268522</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45962.544412268522</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45962.544412268522</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45962.544412268522</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45962.544412268522</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45962.544412268522</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45962.544412268522</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45962.544412268522</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45962.544412268522</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45962.544412268522</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45962.544412268522</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45962.544412268522</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45962.544412268522</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45962.544412268522</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45962.544412268522</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45962.544412268522</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45962.544412268522</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45962.544412268522</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45962.544412268522</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45962.544412268522</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45962.544412268522</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45962.544412268522</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45962.544412268522</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45962.544412268522</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45962.544412268522</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45962.544412268522</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45962.544412268522</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45962.544412268522</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45962.544412268522</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45962.544412268522</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45962.544412268522</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45962.544412268522</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45962.544412268522</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45962.544412268522</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45962.544412268522</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45962.544412268522</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45962.544412268522</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45962.544412268522</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45962.544412268522</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45962.544412268522</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45962.544412268522</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45962.544412268522</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45962.544412268522</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45962.544412268522</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45962.544412268522</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45962.544412268522</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45962.544412268522</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45962.544412268522</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45962.544412268522</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45962.544412268522</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45962.544412268522</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45962.544412268522</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45962.544412268522</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45962.544412268522</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45962.544412268522</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45962.544412268522</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45962.544412268522</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45962.544412268522</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45962.544412268522</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45962.544412268522</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45962.544412268522</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45962.544412268522</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45962.544412268522</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45962.544412268522</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45962.544412268522</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45962.544412268522</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45962.544412268522</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45962.544412268522</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45962.544412268522</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45962.544412268522</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45962.544412268522</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45962.544412268522</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45962.544412268522</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45962.544412268522</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45962.544412268522</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45962.544412268522</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45962.544412268522</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45962.544412268522</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45962.544412268522</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45962.544412268522</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45962.544412268522</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45962.544412268522</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45962.544412268522</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45962.544412268522</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45962.544412268522</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45962.544412268522</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45962.544412268522</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45962.544412268522</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45962.544412268522</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45962.544412268522</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45962.544412268522</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45962.544412268522</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45962.544412268522</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45962.544412268522</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45962.544412268522</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45962.544412268522</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45962.544412268522</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45962.544412268522</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45962.544412268522</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45962.544412268522</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45962.544412268522</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45962.544412268522</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45962.544412268522</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45962.544412268522</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45962.544412268522</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45962.544412268522</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45962.544412268522</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45962.544412268522</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45962.544412268522</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45962.544412268522</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45962.544412268522</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45962.544412268522</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45962.544412268522</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45962.544412268522</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45962.544412268522</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45962.544412268522</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45962.544412268522</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45962.544412268522</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45962.544412268522</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45962.544412268522</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45962.544412268522</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45962.544412268522</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45962.544412268522</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45962.544412268522</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45962.544412268522</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45962.544412268522</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45962.544412268522</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45962.544412268522</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45962.544412268522</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45962.544412268522</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45962.544412268522</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45962.544412268522</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45962.544412268522</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45962.544412268522</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45962.544412268522</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45962.544412268522</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45962.544412268522</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45962.544412268522</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45962.544412268522</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45962.544412268522</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45962.544412268522</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45962.544412268522</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45962.544412268522</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45962.544412268522</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45962.544412268522</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45962.544412268522</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45962.544412268522</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45962.544412268522</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45962.544412268522</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45962.544412268522</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45962.544412268522</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45962.544412268522</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45962.544412268522</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45962.544412268522</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45962.544412268522</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45962.544412268522</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45962.544412268522</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45962.544412268522</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45962.544412268522</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45962.544412268522</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45962.544412268522</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45962.544412268522</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45962.544412268522</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45962.544412268522</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45962.544412268522</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45962.544412268522</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45962.544412268522</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45962.544412268522</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45962.544412268522</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45962.544412268522</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45962.544412268522</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45962.544412268522</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45962.544412268522</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45962.544412268522</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45962.544412268522</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45962.544412268522</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45962.544412268522</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45962.544412268522</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45962.544412268522</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45962.544412268522</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45962.544412268522</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45962.544412268522</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45962.544412268522</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45962.544412268522</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45962.544412268522</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45962.544412268522</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45962.544412268522</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45962.544412268522</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45962.544412268522</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45962.544412268522</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45962.544412268522</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45962.544412268522</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45962.544412268522</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45962.544412268522</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45962.544412268522</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45962.544412268522</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45962.544412268522</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45962.544412268522</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45962.544412268522</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45962.544412268522</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45962.544412268522</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45962.544412268522</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45962.544412268522</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45962.544412268522</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45962.544412268522</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45962.544412268522</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45962.544412268522</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45962.544412268522</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45962.544412268522</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45962.544412268522</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45962.544412268522</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45962.544412268522</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45962.544412268522</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45962.544412268522</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45962.544412268522</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45962.544412268522</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45962.544412268522</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45962.544412268522</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45962.544412268522</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45962.544412268522</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45962.544412268522</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45962.544412268522</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45962.544412268522</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45962.544412268522</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45962.544412268522</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45962.544412268522</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45962.544412268522</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45962.544412268522</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45962.544412268522</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45962.544412268522</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45962.544412268522</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45962.544412268522</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45962.544412268522</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45962.544412268522</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45962.544412268522</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45962.544412268522</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45962.544412268522</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45962.544412268522</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45962.544412268522</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45962.544412268522</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45962.544412268522</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45962.544412268522</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45962.544412268522</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45962.544412268522</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45962.544412268522</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45962.544412268522</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45962.544412268522</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45962.544412268522</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45962.544412268522</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45962.544412268522</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45962.544412268522</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45962.544412268522</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45962.544412268522</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45962.544412268522</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45962.544412268522</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45962.544412268522</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45962.544412268522</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45962.544412268522</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45962.544412268522</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45962.544412268522</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45962.544412268522</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45962.544412268522</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45962.544412268522</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45962.544412268522</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45962.544412268522</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45962.544412268522</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45962.544412268522</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45962.544412268522</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45962.544412268522</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45962.544412268522</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45962.544412268522</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45962.544412268522</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45962.544412268522</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45962.544412268522</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45962.544412268522</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45962.544412268522</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45962.544412268522</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45962.544412268522</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45962.544412268522</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45962.544412268522</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45962.544412268522</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45962.544412268522</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45962.544412268522</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45962.544412268522</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45962.544412268522</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45962.544412268522</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45962.544412268522</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45962.544412268522</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45962.544412268522</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45962.544412268522</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45962.544412268522</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45962.544412268522</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45962.544412268522</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45962.544412268522</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45962.544412268522</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45962.544412268522</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45962.544412268522</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45962.544412268522</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45962.544412268522</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45962.544412268522</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45962.544412268522</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45962.544412268522</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45962.544412268522</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45962.544412268522</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45962.544412268522</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45962.544412268522</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45962.544412268522</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45962.544412268522</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45962.544412268522</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45962.544412268522</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45962.544412268522</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45962.544412268522</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45962.544412268522</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45962.544412268522</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45962.544412268522</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45962.544412268522</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45962.544412268522</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45962.544412268522</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45962.544412268522</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45962.544412268522</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45962.544412268522</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45962.544412268522</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45962.544412268522</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45962.544412268522</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45962.544412268522</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45962.544412268522</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45962.544412268522</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45962.544412268522</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45962.544412268522</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45962.544412268522</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45962.544412268522</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45962.544412268522</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45962.544412268522</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45962.544412268522</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45962.544412268522</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45962.544412268522</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45962.544412268522</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45962.544412268522</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45962.544412268522</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45962.544412268522</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45962.544412268522</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45962.544412268522</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45962.544412268522</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45962.544412268522</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45962.544412268522</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45962.544412268522</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45962.544412268522</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45962.544412268522</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45962.544412268522</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45962.544412268522</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45962.544412268522</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45962.544412268522</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45962.544412268522</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45962.544412268522</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45962.544412268522</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45962.544412268522</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45962.544412268522</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45962.544412268522</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45962.544412268522</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45962.544412268522</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45962.544412268522</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45962.544412268522</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45962.544412268522</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45962.544412268522</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45962.544412268522</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45962.544412268522</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45962.544412268522</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45962.544412268522</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45962.544412268522</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45962.544412268522</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45962.544412268522</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45962.544412268522</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45962.544412268522</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45962.544412268522</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45962.544412268522</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45962.544412268522</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45962.544412268522</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45962.544412268522</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45962.544412268522</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45962.544412268522</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45962.544412268522</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45962.544412268522</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45962.544412268522</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45962.544412268522</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45962.544412268522</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45962.544412268522</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45962.544412268522</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45962.544412268522</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45962.544412268522</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45962.544412268522</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45962.544412268522</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45962.544412268522</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45962.544412268522</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45962.544412268522</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45962.544412268522</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45962.544412268522</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45962.544412268522</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45962.544412268522</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45962.544412268522</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45962.544412268522</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45962.544412268522</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45962.544412268522</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45962.544412268522</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45962.544412268522</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45962.544412268522</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45962.544412268522</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45962.544412268522</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45962.544412268522</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45962.544412268522</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45962.544412268522</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45962.544412268522</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45962.544412268522</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45962.544412268522</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45962.544412268522</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45962.544412268522</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45962.544412268522</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45962.544412268522</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45962.544412268522</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45962.544412268522</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45962.544412268522</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45962.544412268522</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45962.544412268522</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45962.544412268522</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45962.544412268522</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45962.544412268522</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45962.544412268522</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45962.544412268522</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45962.544412268522</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45962.544412268522</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45962.544412268522</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45962.544412268522</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45962.544412268522</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45962.544412268522</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45962.544412268522</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45962.544412268522</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45962.544412268522</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45962.544412268522</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45962.544412268522</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45962.544412268522</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45962.544412268522</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45962.544412268522</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45962.544412268522</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45962.544412268522</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45962.544412268522</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45962.544412268522</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45962.544412268522</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45962.544412268522</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45962.544412268522</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45962.544412268522</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45962.544412268522</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45962.544412268522</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45962.544412268522</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45962.544412268522</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45962.544412268522</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45962.544412268522</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45962.544412268522</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45962.544412268522</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45962.544412268522</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45962.544412268522</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45962.544412268522</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45962.544412268522</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45962.544412268522</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45962.544412268522</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45962.544412268522</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45962.544412268522</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45962.544412268522</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45962.544412268522</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45962.544412268522</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45962.544412268522</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45962.544412268522</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45962.544412268522</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45962.544412268522</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45962.544412268522</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45962.544412268522</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45962.544412268522</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45962.544412268522</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45962.544412268522</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45962.544412268522</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45962.544412268522</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45962.544412268522</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45962.544412268522</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45962.544412268522</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45962.544412268522</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45962.544412268522</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45962.544412268522</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45962.544412268522</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45962.544412268522</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45962.544412268522</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45962.544412268522</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45962.544412268522</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45962.544412268522</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45962.544412268522</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45962.544412268522</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45962.544412268522</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45962.544412268522</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45962.544412268522</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45962.544412268522</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45962.544412268522</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45962.544412268522</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45962.544412268522</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45962.544412268522</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45962.544412268522</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45962.544412268522</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45962.544412268522</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45962.544412268522</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45962.544412268522</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45962.544412268522</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45962.544412268522</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45962.544412268522</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45962.544412268522</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45962.544412268522</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45962.544412268522</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45962.544412268522</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45962.544412268522</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45962.544412268522</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45962.544412268522</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45962.544412268522</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45962.544412268522</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45962.544412268522</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45962.544412268522</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45962.544412268522</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45962.544412268522</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45962.544412268522</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45962.544412268522</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45962.544412268522</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45962.544412268522</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45962.544412268522</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45962.544412268522</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45962.544412268522</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45962.544412268522</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45962.544412268522</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45962.544412268522</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45962.544412268522</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45962.544412268522</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45962.544412268522</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45962.544412268522</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45962.544412268522</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45962.544412268522</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45962.544412268522</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45962.544412268522</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45962.544412268522</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45962.544412268522</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45962.544412268522</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45962.544412268522</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45962.544412268522</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45962.544412268522</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45962.544412268522</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45962.544412268522</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45962.544412268522</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45962.544412268522</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45962.544412268522</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45962.544412268522</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45962.544412268522</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45962.544412268522</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45962.544412268522</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45962.544412268522</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45962.544412268522</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45962.544412268522</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45962.544412268522</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45962.544412268522</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45962.544412268522</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45962.544412268522</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45962.544412268522</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45962.544412268522</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45962.544412268522</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45962.544412268522</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45962.544412268522</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45962.544412268522</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45962.544412268522</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45962.544412268522</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45962.544412268522</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45962.544412268522</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45962.544412268522</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45962.544412268522</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45962.544412268522</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45962.544412268522</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45962.544412268522</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45962.544412268522</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45962.544412268522</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45962.544412268522</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45962.544412268522</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45962.544412268522</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45962.544412268522</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45962.544412268522</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45962.544412268522</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45962.544412268522</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45962.544412268522</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45962.544412268522</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45962.544412268522</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45962.544412268522</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45962.544412268522</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45962.544412268522</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45962.544412268522</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45962.544412268522</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45962.544412268522</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45962.544412268522</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45962.544412268522</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45962.544412268522</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45962.544412268522</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45962.544412268522</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45962.544412268522</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45962.544412268522</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45962.544412268522</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45962.544412268522</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45962.544412268522</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45962.544412268522</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45962.544412268522</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45962.544412268522</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45962.544412268522</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45962.544412268522</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45962.544412268522</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45962.544412268522</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45962.544412268522</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45962.544412268522</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45962.544412268522</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45962.544412268522</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45962.544412268522</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45962.544412268522</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45962.544412268522</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45962.544412268522</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45962.544412268522</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45962.544412268522</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45962.544412268522</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45962.544412268522</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45962.544412268522</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45962.544412268522</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45962.544412268522</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45962.544412268522</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45962.544412268522</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45962.544412268522</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45962.544412268522</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45962.544412268522</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45962.544412268522</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45962.544412268522</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45962.544412268522</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45962.544412268522</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45962.544412268522</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45962.544412268522</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45962.544412268522</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45962.544412268522</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45962.544412268522</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45962.544412268522</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45962.544412268522</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45962.544412268522</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45962.544412268522</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45962.544412268522</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45962.544412268522</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45962.544412268522</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45962.544412268522</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45962.544412268522</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45962.544412268522</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45962.544412268522</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45962.544412268522</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45962.544412268522</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45962.544412268522</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45962.544412268522</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45962.544412268522</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45962.544412268522</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45962.544412268522</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45962.544412268522</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45962.544412268522</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45962.544412268522</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45962.544412268522</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45962.544412268522</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45962.544412268522</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45962.544412268522</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45962.544412268522</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45962.544412268522</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45962.544412268522</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45962.544412268522</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45962.544412268522</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45962.544412268522</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45962.544412268522</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45962.544412268522</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45962.544412268522</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45962.544412268522</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45962.544412268522</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45962.544412268522</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45962.544412268522</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45962.544412268522</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45962.544412268522</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45962.544412268522</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45962.544412268522</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45962.544412268522</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45962.544412268522</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45962.544412268522</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45962.544412268522</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45962.544412268522</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45962.544412268522</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45962.544412268522</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45962.544412268522</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45962.544412268522</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45962.544412268522</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45962.544412268522</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45962.544412268522</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45962.544412268522</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45962.544412268522</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45962.544412268522</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45962.544412268522</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45962.544412268522</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45962.544412268522</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45962.544412268522</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45962.544412268522</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45962.544412268522</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45962.544412268522</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45962.544412268522</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45962.544412268522</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45962.544412268522</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45962.544412268522</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45962.544412268522</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45962.544412268522</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45962.544412268522</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45962.544412268522</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45962.544412268522</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45962.544412268522</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45962.544412268522</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45962.544412268522</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45962.544412268522</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45962.544412268522</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45962.544412268522</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45962.544412268522</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45962.544412268522</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45962.544412268522</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45962.544412268522</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45962.544412268522</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45962.544412268522</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45962.544412268522</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45962.544412268522</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45962.544412268522</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45962.544412268522</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45962.544412268522</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45962.544412268522</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45962.544412268522</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45962.544412268522</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45962.544412268522</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45962.544412268522</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45962.544412268522</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45962.544412268522</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45962.544412268522</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45962.544412268522</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45962.544412268522</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45962.544412268522</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45962.544412268522</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45962.544412268522</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45962.544412268522</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45962.544412268522</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45962.544412268522</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45962.544412268522</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45962.544412268522</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45962.544412268522</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45962.544412268522</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45962.544412268522</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45962.544412268522</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45962.544412268522</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45962.544412268522</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45962.544412268522</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45962.544412268522</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45962.544412268522</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45962.544412268522</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45962.544412268522</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45962.544412268522</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45962.544412268522</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45962.544412268522</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45962.544412268522</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45962.544412268522</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45962.544412268522</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45962.544412268522</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45962.544412268522</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45962.544412268522</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45962.544412268522</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45962.544412268522</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45962.544412268522</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45962.544412268522</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45962.544412268522</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45962.544412268522</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45962.544412268522</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45962.544412268522</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45962.544412268522</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45962.544412268522</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45962.544412268522</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45962.544412268522</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45962.544412268522</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45962.544412268522</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45962.544412268522</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45962.544412268522</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45962.544412268522</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45962.544412268522</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45962.544412268522</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45962.544412268522</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45962.544412268522</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45962.544412268522</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45962.544412268522</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45962.544412268522</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45962.544412268522</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45962.544412268522</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45962.544412268522</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45962.544412268522</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45962.544412268522</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45962.544412268522</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45962.544412268522</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45962.544412268522</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45962.544412268522</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45962.544412268522</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45962.544412268522</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45962.544412268522</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45962.544412268522</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45962.544412268522</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45962.544412268522</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45962.544412268522</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45962.544412268522</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45962.544412268522</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45962.544412268522</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45962.544412268522</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45962.544412268522</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45962.544412268522</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45962.544412268522</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45962.544412268522</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45962.544412268522</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45962.544412268522</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45962.544412268522</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45962.544412268522</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45962.544412268522</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45962.544412268522</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45962.544412268522</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45962.544412268522</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45962.544412268522</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45962.544412268522</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45962.544412268522</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45962.544412268522</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45962.544412268522</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45962.544412268522</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45962.544412268522</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45962.544412268522</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45962.544412268522</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45962.544412268522</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45962.544412268522</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45962.544412268522</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45962.544412268522</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45962.544412268522</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45962.544412268522</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45962.544412268522</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45962.544412268522</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45962.544412268522</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45962.544412268522</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45962.544412268522</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45962.544412268522</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45962.544412268522</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45962.544412268522</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45962.544412268522</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45962.544412268522</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45962.544412268522</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45962.544412268522</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45962.544412268522</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45962.544412268522</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45962.544412268522</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45962.544412268522</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45962.544412268522</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45962.544412268522</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45962.544412268522</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45962.544412268522</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45962.544412268522</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45962.544412268522</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45962.544412268522</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45962.544412268522</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45962.544412268522</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45962.544412268522</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45962.544412268522</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45962.544412268522</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45962.544412268522</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45962.544412268522</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45962.544412268522</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45962.544412268522</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45962.544412268522</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45962.544412268522</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45962.544412268522</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45962.544412268522</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45962.544412268522</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45962.544412268522</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45962.544412268522</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45962.544412268522</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45962.544412268522</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45962.544412268522</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45962.544412268522</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45962.544412268522</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45962.544412268522</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45962.544412268522</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45962.544412268522</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45962.544412268522</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45962.544412268522</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45962.544412268522</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45962.544412268522</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45962.544412268522</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45962.544412268522</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45962.544412268522</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45962.544412268522</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45962.544412268522</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45962.544412268522</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45962.544412268522</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45962.544412268522</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45962.544412268522</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45962.544412268522</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45962.544412268522</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45962.544412268522</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45962.544412268522</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45962.544412268522</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45962.544412268522</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45962.544412268522</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45962.544412268522</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45962.544412268522</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45962.544412268522</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45962.544412268522</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7"/>
  <sheetViews>
    <sheetView workbookViewId="0">
      <selection activeCell="D28" sqref="D2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259.06369467592594</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1.5756622685221373</v>
      </c>
      <c r="H3" s="122">
        <v>45960.963101851848</v>
      </c>
      <c r="I3" s="118" t="str">
        <f>IFERROR(VLOOKUP(D3,DB!A:F,6,0),"")</f>
        <v>SCECO</v>
      </c>
      <c r="J3" s="118" t="str">
        <f>IFERROR(VLOOKUP(D3,DB!A:G,7,0),"")</f>
        <v>Weak</v>
      </c>
      <c r="K3" s="124" t="s">
        <v>39112</v>
      </c>
      <c r="L3" s="120" t="str">
        <f>IFERROR(VLOOKUP(D3,DB!A:I,9,0),"")</f>
        <v>Latis</v>
      </c>
    </row>
    <row r="4" spans="1:16" ht="15" customHeight="1">
      <c r="A4" s="118" t="s">
        <v>39113</v>
      </c>
      <c r="B4" s="118" t="str">
        <f>IFERROR(VLOOKUP(D4,DB!A:K,11,0),"")</f>
        <v>R4</v>
      </c>
      <c r="C4" s="119">
        <v>1</v>
      </c>
      <c r="D4" s="120" t="s">
        <v>30730</v>
      </c>
      <c r="E4" s="97" t="s">
        <v>39021</v>
      </c>
      <c r="F4" s="122">
        <v>45962.487361111111</v>
      </c>
      <c r="G4" s="123">
        <f ca="1">IFERROR(NOW()-F4,"")</f>
        <v>5.7051157411478925E-2</v>
      </c>
      <c r="H4" s="122">
        <v>45962.487361111111</v>
      </c>
      <c r="I4" s="118" t="str">
        <f>IFERROR(VLOOKUP(D4,DB!A:F,6,0),"")</f>
        <v>SCECO</v>
      </c>
      <c r="J4" s="118" t="str">
        <f>IFERROR(VLOOKUP(D4,DB!A:G,7,0),"")</f>
        <v>weak</v>
      </c>
      <c r="K4" s="124" t="s">
        <v>39114</v>
      </c>
      <c r="L4" s="120" t="str">
        <f>IFERROR(VLOOKUP(D4,DB!A:I,9,0),"")</f>
        <v>Latis</v>
      </c>
    </row>
    <row r="5" spans="1:16" ht="15" customHeight="1">
      <c r="A5" s="118" t="s">
        <v>39113</v>
      </c>
      <c r="B5" s="118" t="str">
        <f>IFERROR(VLOOKUP(D5,DB!A:K,11,0),"")</f>
        <v>R4</v>
      </c>
      <c r="C5" s="119">
        <v>1</v>
      </c>
      <c r="D5" s="120" t="s">
        <v>32088</v>
      </c>
      <c r="E5" s="97" t="s">
        <v>39021</v>
      </c>
      <c r="F5" s="122">
        <v>45962.491886574076</v>
      </c>
      <c r="G5" s="123">
        <f ca="1">IFERROR(NOW()-F5,"")</f>
        <v>5.2525694445648696E-2</v>
      </c>
      <c r="H5" s="122">
        <v>45962.491886574076</v>
      </c>
      <c r="I5" s="118" t="str">
        <f>IFERROR(VLOOKUP(D5,DB!A:F,6,0),"")</f>
        <v>SCECO</v>
      </c>
      <c r="J5" s="118" t="str">
        <f>IFERROR(VLOOKUP(D5,DB!A:G,7,0),"")</f>
        <v>Dead</v>
      </c>
      <c r="K5" s="124" t="s">
        <v>39115</v>
      </c>
      <c r="L5" s="120" t="str">
        <f>IFERROR(VLOOKUP(D5,DB!A:I,9,0),"")</f>
        <v>Latis</v>
      </c>
    </row>
    <row r="6" spans="1:16" ht="15" customHeight="1">
      <c r="A6" s="118"/>
      <c r="B6" s="118" t="str">
        <f>IFERROR(VLOOKUP(D6,DB!A:K,11,0),"")</f>
        <v/>
      </c>
      <c r="C6" s="119"/>
      <c r="D6" s="120"/>
      <c r="E6" s="97"/>
      <c r="F6" s="122"/>
      <c r="G6" s="123">
        <f ca="1">IFERROR(NOW()-F6,"")</f>
        <v>45962.544412268522</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97"/>
      <c r="F7" s="122"/>
      <c r="G7" s="123">
        <f ca="1">IFERROR(NOW()-F7,"")</f>
        <v>45962.544412268522</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45962.544412268522</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45962.544412268522</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45962.544412268522</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45962.544412268522</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45962.544412268522</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45962.544412268522</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45962.544412268522</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45962.544412268522</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45962.544412268522</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45962.544412268522</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45962.544412268522</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45962.544412268522</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45962.544412268522</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45962.544412268522</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45962.544412268522</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45962.544412268522</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45962.544412268522</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45962.544412268522</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45962.544412268522</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45962.544412268522</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45962.544412268522</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45962.544412268522</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45962.544412268522</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45962.544412268522</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45962.544412268522</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45962.544412268522</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45962.544412268522</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45962.544412268522</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45962.544412268522</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45962.544412268522</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45962.544412268522</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45962.544412268522</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45962.544412268522</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45962.544412268522</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45962.544412268522</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45962.544412268522</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45962.544412268522</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45962.544412268522</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45962.544412268522</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45962.544412268522</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45962.544412268522</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45962.544412268522</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45962.544412268522</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45962.544412268522</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45962.544412268522</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45962.544412268522</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45962.544412268522</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45962.544412268522</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45962.544412268522</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45962.544412268522</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45962.544412268522</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45962.544412268522</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45962.544412268522</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45962.544412268522</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45962.544412268522</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45962.544412268522</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45962.544412268522</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45962.544412268522</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45962.544412268522</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45962.544412268522</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45962.544412268522</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45962.544412268522</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45962.544412268522</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45962.544412268522</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45962.544412268522</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45962.544412268522</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45962.544412268522</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45962.544412268522</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45962.544412268522</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45962.544412268522</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45962.544412268522</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45962.544412268522</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45962.544412268522</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45962.544412268522</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45962.544412268522</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45962.544412268522</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45962.544412268522</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45962.544412268522</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45962.544412268522</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45962.544412268522</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45962.544412268522</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45962.544412268522</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45962.544412268522</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45962.544412268522</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45962.544412268522</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45962.544412268522</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45962.544412268522</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45962.544412268522</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45962.544412268522</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45962.544412268522</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45962.544412268522</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45962.544412268522</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45962.544412268522</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45962.544412268522</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45962.544412268522</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45962.544412268522</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45962.544412268522</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45962.544412268522</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45962.544412268522</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45962.544412268522</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45962.544412268522</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45962.544412268522</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45962.544412268522</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45962.544412268522</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45962.544412268522</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45962.544412268522</v>
      </c>
      <c r="H113" s="122"/>
      <c r="I113" s="118" t="str">
        <f>IFERROR(VLOOKUP(D113,DB!A:F,6,0),"")</f>
        <v/>
      </c>
      <c r="J113" s="118" t="str">
        <f>IFERROR(VLOOKUP(D113,DB!A:G,7,0),"")</f>
        <v/>
      </c>
      <c r="K113" s="124"/>
      <c r="L113" s="120" t="str">
        <f>IFERROR(VLOOKUP(D113,DB!A:I,9,0),"")</f>
        <v/>
      </c>
    </row>
    <row r="114" spans="1:12" ht="15" customHeight="1">
      <c r="A114" s="118"/>
      <c r="B114" s="118" t="str">
        <f>IFERROR(VLOOKUP(D114,DB!A:K,11,0),"")</f>
        <v/>
      </c>
      <c r="C114" s="119"/>
      <c r="D114" s="120"/>
      <c r="E114" s="121"/>
      <c r="F114" s="122"/>
      <c r="G114" s="123">
        <f ca="1">IFERROR(NOW()-F114,"")</f>
        <v>45962.544412268522</v>
      </c>
      <c r="H114" s="122"/>
      <c r="I114" s="118" t="str">
        <f>IFERROR(VLOOKUP(D114,DB!A:F,6,0),"")</f>
        <v/>
      </c>
      <c r="J114" s="118" t="str">
        <f>IFERROR(VLOOKUP(D114,DB!A:G,7,0),"")</f>
        <v/>
      </c>
      <c r="K114" s="124"/>
      <c r="L114" s="120" t="str">
        <f>IFERROR(VLOOKUP(D114,DB!A:I,9,0),"")</f>
        <v/>
      </c>
    </row>
    <row r="115" spans="1:12" ht="15" customHeight="1">
      <c r="A115" s="118"/>
      <c r="B115" s="118" t="str">
        <f>IFERROR(VLOOKUP(D115,DB!A:K,11,0),"")</f>
        <v/>
      </c>
      <c r="C115" s="119"/>
      <c r="D115" s="120"/>
      <c r="E115" s="121"/>
      <c r="F115" s="122"/>
      <c r="G115" s="123">
        <f ca="1">IFERROR(NOW()-F115,"")</f>
        <v>45962.544412268522</v>
      </c>
      <c r="H115" s="122"/>
      <c r="I115" s="118" t="str">
        <f>IFERROR(VLOOKUP(D115,DB!A:F,6,0),"")</f>
        <v/>
      </c>
      <c r="J115" s="118" t="str">
        <f>IFERROR(VLOOKUP(D115,DB!A:G,7,0),"")</f>
        <v/>
      </c>
      <c r="K115" s="124"/>
      <c r="L115" s="120" t="str">
        <f>IFERROR(VLOOKUP(D115,DB!A:I,9,0),"")</f>
        <v/>
      </c>
    </row>
    <row r="116" spans="1:12" ht="15" customHeight="1">
      <c r="A116" s="118"/>
      <c r="B116" s="118" t="str">
        <f>IFERROR(VLOOKUP(D116,DB!A:K,11,0),"")</f>
        <v/>
      </c>
      <c r="C116" s="119"/>
      <c r="D116" s="120"/>
      <c r="E116" s="121"/>
      <c r="F116" s="122"/>
      <c r="G116" s="123">
        <f ca="1">IFERROR(NOW()-F116,"")</f>
        <v>45962.544412268522</v>
      </c>
      <c r="H116" s="122"/>
      <c r="I116" s="118" t="str">
        <f>IFERROR(VLOOKUP(D116,DB!A:F,6,0),"")</f>
        <v/>
      </c>
      <c r="J116" s="118" t="str">
        <f>IFERROR(VLOOKUP(D116,DB!A:G,7,0),"")</f>
        <v/>
      </c>
      <c r="K116" s="124"/>
      <c r="L116" s="120" t="str">
        <f>IFERROR(VLOOKUP(D116,DB!A:I,9,0),"")</f>
        <v/>
      </c>
    </row>
    <row r="117" spans="1:12" ht="15" customHeight="1">
      <c r="A117" s="125"/>
      <c r="B117" s="125" t="str">
        <f>IFERROR(VLOOKUP(D117,DB!A:K,11,0),"")</f>
        <v/>
      </c>
      <c r="C117" s="126"/>
      <c r="D117" s="127"/>
      <c r="E117" s="128"/>
      <c r="F117" s="129"/>
      <c r="G117" s="130">
        <f ca="1">IFERROR(NOW()-F117,"")</f>
        <v>45962.544412268522</v>
      </c>
      <c r="H117" s="129"/>
      <c r="I117" s="125" t="str">
        <f>IFERROR(VLOOKUP(D117,DB!A:F,6,0),"")</f>
        <v/>
      </c>
      <c r="J117" s="125" t="str">
        <f>IFERROR(VLOOKUP(D117,DB!A:G,7,0),"")</f>
        <v/>
      </c>
      <c r="K117" s="131"/>
      <c r="L117" s="127" t="str">
        <f>IFERROR(VLOOKUP(D117,DB!A:I,9,0),"")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9"/>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39116</v>
      </c>
      <c r="B2" s="37" t="str">
        <f>IFERROR(VLOOKUP(D2,DB!A:K,11,0),"")</f>
        <v>R5</v>
      </c>
      <c r="C2" s="37">
        <v>3</v>
      </c>
      <c r="D2" s="117" t="s">
        <v>36011</v>
      </c>
      <c r="E2" s="37" t="s">
        <v>39021</v>
      </c>
      <c r="F2" s="38">
        <v>45891.832060185188</v>
      </c>
      <c r="G2" s="143">
        <f ca="1">IFERROR(NOW()-F2,"")</f>
        <v>70.712352083333826</v>
      </c>
      <c r="H2" s="38">
        <v>45891.790393518517</v>
      </c>
      <c r="I2" s="37" t="str">
        <f>IFERROR(VLOOKUP(D2,DB!A:F,6,0),"")</f>
        <v>Generator-SG</v>
      </c>
      <c r="J2" s="37" t="str">
        <f>IFERROR(VLOOKUP(D2,DB!A:G,7,0),"")</f>
        <v>Vandalized</v>
      </c>
      <c r="K2" s="37" t="s">
        <v>39117</v>
      </c>
      <c r="L2" s="37" t="str">
        <f>IFERROR(VLOOKUP(D2,DB!A:I,9,0),"")</f>
        <v>Latis</v>
      </c>
      <c r="M2" s="116"/>
    </row>
    <row r="3" spans="1:13" ht="30.75">
      <c r="A3" s="37" t="s">
        <v>39118</v>
      </c>
      <c r="B3" s="37" t="str">
        <f>IFERROR(VLOOKUP(D3,DB!A:K,11,0),"")</f>
        <v>R5</v>
      </c>
      <c r="C3" s="37">
        <v>1</v>
      </c>
      <c r="D3" s="37" t="s">
        <v>33268</v>
      </c>
      <c r="E3" s="37" t="s">
        <v>39102</v>
      </c>
      <c r="F3" s="38">
        <v>45926.188877314817</v>
      </c>
      <c r="G3" s="143">
        <f t="shared" ref="G3" ca="1" si="0">IFERROR(NOW()-F3,"")</f>
        <v>36.355534953705501</v>
      </c>
      <c r="H3" s="38">
        <v>45926.158159722225</v>
      </c>
      <c r="I3" s="37" t="str">
        <f>IFERROR(VLOOKUP(D3,DB!A:F,6,0),"")</f>
        <v>SCECO</v>
      </c>
      <c r="J3" s="37" t="str">
        <f>IFERROR(VLOOKUP(D3,DB!A:G,7,0),"")</f>
        <v>Good</v>
      </c>
      <c r="K3" s="37" t="s">
        <v>39119</v>
      </c>
      <c r="L3" s="37" t="str">
        <f>IFERROR(VLOOKUP(D3,DB!A:I,9,0),"")</f>
        <v>Latis</v>
      </c>
      <c r="M3" s="116"/>
    </row>
    <row r="4" spans="1:13" ht="48" customHeight="1">
      <c r="A4" s="151" t="s">
        <v>39120</v>
      </c>
      <c r="B4" s="151" t="str">
        <f>IFERROR(VLOOKUP(D4,DB!A:K,11,0),"")</f>
        <v>R5</v>
      </c>
      <c r="C4" s="151">
        <v>1</v>
      </c>
      <c r="D4" s="151" t="s">
        <v>34758</v>
      </c>
      <c r="E4" s="151" t="s">
        <v>39102</v>
      </c>
      <c r="F4" s="152">
        <v>45948.661111111112</v>
      </c>
      <c r="G4" s="153">
        <f ca="1">IFERROR(NOW()-F4,"")</f>
        <v>13.883301157409733</v>
      </c>
      <c r="H4" s="152">
        <v>45948.661111111112</v>
      </c>
      <c r="I4" s="151" t="str">
        <f>IFERROR(VLOOKUP(D4,DB!A:F,6,0),"")</f>
        <v>SCECO</v>
      </c>
      <c r="J4" s="151" t="str">
        <f>IFERROR(VLOOKUP(D4,DB!A:G,7,0),"")</f>
        <v>Dead</v>
      </c>
      <c r="K4" s="151" t="s">
        <v>39121</v>
      </c>
      <c r="L4" s="151" t="str">
        <f>IFERROR(VLOOKUP(D4,DB!A:I,9,0),"")</f>
        <v>Latis</v>
      </c>
    </row>
    <row r="5" spans="1:13" ht="15">
      <c r="A5" s="151" t="s">
        <v>39122</v>
      </c>
      <c r="B5" s="151" t="str">
        <f>IFERROR(VLOOKUP(D5,DB!A:K,11,0),"")</f>
        <v>R5</v>
      </c>
      <c r="C5" s="151">
        <v>1</v>
      </c>
      <c r="D5" s="151" t="s">
        <v>35919</v>
      </c>
      <c r="E5" s="151" t="s">
        <v>39021</v>
      </c>
      <c r="F5" s="152">
        <v>45962.469004629631</v>
      </c>
      <c r="G5" s="153">
        <f ca="1">IFERROR(NOW()-F5,"")</f>
        <v>7.5407638891192619E-2</v>
      </c>
      <c r="H5" s="152">
        <v>45962.463217592594</v>
      </c>
      <c r="I5" s="151" t="str">
        <f>IFERROR(VLOOKUP(D5,DB!A:F,6,0),"")</f>
        <v>Generator-SG</v>
      </c>
      <c r="J5" s="151" t="str">
        <f>IFERROR(VLOOKUP(D5,DB!A:G,7,0),"")</f>
        <v>Vandalized</v>
      </c>
      <c r="K5" s="151" t="s">
        <v>39123</v>
      </c>
      <c r="L5" s="151" t="str">
        <f>IFERROR(VLOOKUP(D5,DB!A:I,9,0),"")</f>
        <v>Latis</v>
      </c>
    </row>
    <row r="6" spans="1:13" ht="15">
      <c r="A6" s="151"/>
      <c r="B6" s="151" t="str">
        <f>IFERROR(VLOOKUP(D6,DB!A:K,11,0),"")</f>
        <v/>
      </c>
      <c r="C6" s="151"/>
      <c r="D6" s="151"/>
      <c r="E6" s="151"/>
      <c r="F6" s="152"/>
      <c r="G6" s="153">
        <f ca="1">IFERROR(NOW()-F6,"")</f>
        <v>45962.544412268522</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45962.544412268522</v>
      </c>
      <c r="H7" s="152"/>
      <c r="I7" s="151" t="str">
        <f>IFERROR(VLOOKUP(D7,DB!A:F,6,0),"")</f>
        <v/>
      </c>
      <c r="J7" s="151" t="str">
        <f>IFERROR(VLOOKUP(D7,DB!A:G,7,0),"")</f>
        <v/>
      </c>
      <c r="K7" s="151"/>
      <c r="L7" s="151" t="str">
        <f>IFERROR(VLOOKUP(D7,DB!A:I,9,0),"")</f>
        <v/>
      </c>
    </row>
    <row r="8" spans="1:13" ht="15">
      <c r="A8" s="151"/>
      <c r="B8" s="151" t="str">
        <f>IFERROR(VLOOKUP(D8,DB!A:K,11,0),"")</f>
        <v/>
      </c>
      <c r="C8" s="151"/>
      <c r="D8" s="151"/>
      <c r="E8" s="151"/>
      <c r="F8" s="152"/>
      <c r="G8" s="153">
        <f ca="1">IFERROR(NOW()-F8,"")</f>
        <v>45962.544412268522</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45962.544412268522</v>
      </c>
      <c r="H9" s="152"/>
      <c r="I9" s="151" t="str">
        <f>IFERROR(VLOOKUP(D9,DB!A:F,6,0),"")</f>
        <v/>
      </c>
      <c r="J9" s="151" t="str">
        <f>IFERROR(VLOOKUP(D9,DB!A:G,7,0),"")</f>
        <v/>
      </c>
      <c r="K9" s="151"/>
      <c r="L9" s="151" t="str">
        <f>IFERROR(VLOOKUP(D9,DB!A:I,9,0),"")</f>
        <v/>
      </c>
    </row>
    <row r="10" spans="1:13" ht="15">
      <c r="A10" s="151"/>
      <c r="B10" s="151" t="str">
        <f>IFERROR(VLOOKUP(D10,DB!A:K,11,0),"")</f>
        <v/>
      </c>
      <c r="C10" s="151"/>
      <c r="D10" s="169"/>
      <c r="E10" s="151"/>
      <c r="F10" s="152"/>
      <c r="G10" s="153">
        <f ca="1">IFERROR(NOW()-F10,"")</f>
        <v>45962.544412268522</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45962.544412268522</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45962.544412268522</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45962.544412268522</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45962.544412268522</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45962.544412268522</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45962.544412268522</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45962.544412268522</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45962.544412268522</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45962.544412268522</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45962.544412268522</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45962.544412268522</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45962.544412268522</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45962.544412268522</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45962.544412268522</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45962.544412268522</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45962.544412268522</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45962.544412268522</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45962.544412268522</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45962.544412268522</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45962.544412268522</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45962.544412268522</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45962.544412268522</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45962.544412268522</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45962.544412268522</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45962.544412268522</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45962.544412268522</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45962.544412268522</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45962.544412268522</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45962.544412268522</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45962.544412268522</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45962.544412268522</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45962.544412268522</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45962.544412268522</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45962.544412268522</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45962.544412268522</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45962.544412268522</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45962.544412268522</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45962.544412268522</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45962.544412268522</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45962.544412268522</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45962.544412268522</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45962.544412268522</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45962.544412268522</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45962.544412268522</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45962.544412268522</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45962.544412268522</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45962.544412268522</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45962.544412268522</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45962.544412268522</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45962.544412268522</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45962.544412268522</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45962.544412268522</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45962.544412268522</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45962.544412268522</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45962.544412268522</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45962.544412268522</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45962.544412268522</v>
      </c>
      <c r="H67" s="152"/>
      <c r="I67" s="151" t="str">
        <f>IFERROR(VLOOKUP(D67,DB!A:F,6,0),"")</f>
        <v/>
      </c>
      <c r="J67" s="151" t="str">
        <f>IFERROR(VLOOKUP(D67,DB!A:G,7,0),"")</f>
        <v/>
      </c>
      <c r="K67" s="151"/>
      <c r="L67" s="151" t="str">
        <f>IFERROR(VLOOKUP(D67,DB!A:I,9,0),"")</f>
        <v/>
      </c>
    </row>
    <row r="68" spans="1:12" ht="15">
      <c r="A68" s="151"/>
      <c r="B68" s="151" t="str">
        <f>IFERROR(VLOOKUP(D68,DB!A:K,11,0),"")</f>
        <v/>
      </c>
      <c r="C68" s="151"/>
      <c r="D68" s="151"/>
      <c r="E68" s="151"/>
      <c r="F68" s="152"/>
      <c r="G68" s="153">
        <f ca="1">IFERROR(NOW()-F68,"")</f>
        <v>45962.544412268522</v>
      </c>
      <c r="H68" s="152"/>
      <c r="I68" s="151" t="str">
        <f>IFERROR(VLOOKUP(D68,DB!A:F,6,0),"")</f>
        <v/>
      </c>
      <c r="J68" s="151" t="str">
        <f>IFERROR(VLOOKUP(D68,DB!A:G,7,0),"")</f>
        <v/>
      </c>
      <c r="K68" s="151"/>
      <c r="L68" s="151" t="str">
        <f>IFERROR(VLOOKUP(D68,DB!A:I,9,0),"")</f>
        <v/>
      </c>
    </row>
    <row r="69" spans="1:12" ht="15">
      <c r="A69" s="157"/>
      <c r="B69" s="157" t="str">
        <f>IFERROR(VLOOKUP(D69,DB!A:K,11,0),"")</f>
        <v/>
      </c>
      <c r="C69" s="157"/>
      <c r="D69" s="157"/>
      <c r="E69" s="157"/>
      <c r="F69" s="158"/>
      <c r="G69" s="159">
        <f ca="1">IFERROR(NOW()-F69,"")</f>
        <v>45962.544412268522</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45962.544412268522</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45962.544412268522</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45962.544412268522</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45962.544412268522</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45962.544412268522</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45962.544412268522</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45962.544412268522</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45962.544412268522</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45962.544412268522</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45962.544412268522</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45962.544412268522</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45962.544412268522</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45962.544412268522</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45962.544412268522</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45962.544412268522</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45962.544412268522</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45962.544412268522</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45962.544412268522</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45962.544412268522</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45962.544412268522</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45962.544412268522</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45962.544412268522</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45962.544412268522</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45962.544412268522</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45962.544412268522</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45962.544412268522</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45962.544412268522</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45962.544412268522</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45962.544412268522</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45962.544412268522</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45962.544412268522</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45962.544412268522</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45962.544412268522</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45962.544412268522</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45962.544412268522</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45962.544412268522</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45962.544412268522</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45962.544412268522</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45962.544412268522</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45962.544412268522</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45962.544412268522</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45962.544412268522</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45962.544412268522</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45962.544412268522</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45962.544412268522</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45962.544412268522</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45962.544412268522</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45962.544412268522</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45962.544412268522</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45962.544412268522</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45962.544412268522</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45962.544412268522</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45962.544412268522</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45962.544412268522</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45962.544412268522</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45962.544412268522</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45962.544412268522</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45962.544412268522</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45962.544412268522</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45962.544412268522</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45962.544412268522</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45962.544412268522</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45962.544412268522</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45962.544412268522</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45962.544412268522</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45962.544412268522</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45962.544412268522</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45962.544412268522</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45962.544412268522</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45962.544412268522</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45962.544412268522</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45962.544412268522</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45962.544412268522</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45962.544412268522</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45962.544412268522</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45962.544412268522</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45962.544412268522</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45962.544412268522</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45962.544412268522</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45962.544412268522</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45962.544412268522</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45962.544412268522</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45962.544412268522</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45962.544412268522</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45962.544412268522</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45962.544412268522</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45962.544412268522</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45962.544412268522</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45962.544412268522</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45962.544412268522</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45962.544412268522</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45962.544412268522</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45962.544412268522</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45962.544412268522</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45962.544412268522</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45962.544412268522</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45962.544412268522</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45962.544412268522</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45962.544412268522</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45962.544412268522</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45962.544412268522</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45962.544412268522</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45962.544412268522</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45962.544412268522</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45962.544412268522</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45962.544412268522</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45962.544412268522</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45962.544412268522</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45962.544412268522</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45962.544412268522</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45962.544412268522</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45962.544412268522</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45962.544412268522</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45962.544412268522</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45962.544412268522</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45962.544412268522</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45962.544412268522</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45962.544412268522</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45962.544412268522</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45962.544412268522</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45962.544412268522</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45962.544412268522</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45962.544412268522</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45962.544412268522</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45962.544412268522</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45962.544412268522</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45962.544412268522</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45962.544412268522</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45962.544412268522</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45962.544412268522</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45962.544412268522</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45962.544412268522</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45962.544412268522</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45962.544412268522</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45962.544412268522</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45962.544412268522</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45962.544412268522</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45962.544412268522</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45962.544412268522</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45962.544412268522</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45962.544412268522</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45962.544412268522</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45962.544412268522</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45962.544412268522</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45962.544412268522</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45962.544412268522</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45962.544412268522</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45962.544412268522</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45962.544412268522</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45962.544412268522</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45962.544412268522</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45962.544412268522</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45962.544412268522</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45962.544412268522</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45962.544412268522</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45962.544412268522</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45962.544412268522</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45962.544412268522</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45962.544412268522</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45962.544412268522</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45962.544412268522</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45962.544412268522</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45962.544412268522</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45962.544412268522</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45962.544412268522</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45962.544412268522</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45962.544412268522</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45962.544412268522</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45962.544412268522</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45962.544412268522</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45962.544412268522</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45962.544412268522</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45962.544412268522</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45962.544412268522</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45962.544412268522</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45962.544412268522</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45962.544412268522</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45962.544412268522</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45962.544412268522</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45962.544412268522</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45962.544412268522</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45962.544412268522</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45962.544412268522</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45962.544412268522</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45962.544412268522</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45962.544412268522</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45962.544412268522</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45962.544412268522</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45962.544412268522</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45962.544412268522</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45962.544412268522</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45962.544412268522</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45962.544412268522</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45962.544412268522</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45962.544412268522</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45962.544412268522</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45962.544412268522</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45962.544412268522</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45962.544412268522</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45962.544412268522</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45962.544412268522</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45962.544412268522</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45962.544412268522</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45962.544412268522</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45962.544412268522</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45962.544412268522</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45962.544412268522</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45962.544412268522</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45962.544412268522</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45962.544412268522</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45962.544412268522</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45962.544412268522</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45962.544412268522</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45962.544412268522</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45962.544412268522</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45962.544412268522</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45962.544412268522</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45962.544412268522</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45962.544412268522</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45962.544412268522</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45962.544412268522</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45962.544412268522</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45962.544412268522</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45962.544412268522</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45962.544412268522</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45962.544412268522</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45962.544412268522</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45962.544412268522</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45962.544412268522</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45962.544412268522</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45962.544412268522</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45962.544412268522</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45962.544412268522</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45962.544412268522</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45962.544412268522</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45962.544412268522</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45962.544412268522</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45962.544412268522</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45962.544412268522</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45962.544412268522</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45962.544412268522</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45962.544412268522</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45962.544412268522</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45962.544412268522</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45962.544412268522</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45962.544412268522</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45962.544412268522</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45962.544412268522</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45962.544412268522</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45962.544412268522</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45962.544412268522</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45962.544412268522</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45962.544412268522</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45962.544412268522</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45962.544412268522</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45962.544412268522</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45962.544412268522</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45962.544412268522</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45962.544412268522</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45962.544412268522</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45962.544412268522</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45962.544412268522</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45962.544412268522</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45962.544412268522</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45962.544412268522</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45962.544412268522</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45962.544412268522</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45962.544412268522</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45962.544412268522</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45962.544412268522</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45962.544412268522</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45962.544412268522</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45962.544412268522</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45962.544412268522</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45962.544412268522</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45962.544412268522</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45962.544412268522</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45962.544412268522</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45962.544412268522</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45962.544412268522</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45962.544412268522</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45962.544412268522</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45962.544412268522</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45962.544412268522</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45962.544412268522</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45962.544412268522</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45962.544412268522</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45962.544412268522</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45962.544412268522</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45962.544412268522</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45962.544412268522</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45962.544412268522</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45962.544412268522</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45962.544412268522</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45962.544412268522</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45962.544412268522</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45962.544412268522</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45962.544412268522</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45962.544412268522</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45962.544412268522</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45962.544412268522</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45962.544412268522</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45962.544412268522</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45962.544412268522</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45962.544412268522</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45962.544412268522</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45962.544412268522</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45962.544412268522</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45962.544412268522</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45962.544412268522</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45962.544412268522</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45962.544412268522</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45962.544412268522</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45962.544412268522</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45962.544412268522</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45962.544412268522</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45962.544412268522</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45962.544412268522</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45962.544412268522</v>
      </c>
      <c r="H388" s="158"/>
      <c r="I388" s="157" t="str">
        <f>IFERROR(VLOOKUP(D388,DB!A:F,6,0),"")</f>
        <v/>
      </c>
      <c r="J388" s="157" t="str">
        <f>IFERROR(VLOOKUP(D388,DB!A:G,7,0),"")</f>
        <v/>
      </c>
      <c r="K388" s="157"/>
      <c r="L388" s="157" t="str">
        <f>IFERROR(VLOOKUP(D388,DB!A:I,9,0),"")</f>
        <v/>
      </c>
    </row>
    <row r="389" spans="1:12" ht="15">
      <c r="A389" s="157"/>
      <c r="B389" s="157" t="str">
        <f>IFERROR(VLOOKUP(D389,DB!A:K,11,0),"")</f>
        <v/>
      </c>
      <c r="C389" s="157"/>
      <c r="D389" s="157"/>
      <c r="E389" s="157"/>
      <c r="F389" s="158"/>
      <c r="G389" s="159">
        <f ca="1">IFERROR(NOW()-F389,"")</f>
        <v>45962.544412268522</v>
      </c>
      <c r="H389" s="158"/>
      <c r="I389" s="157" t="str">
        <f>IFERROR(VLOOKUP(D389,DB!A:F,6,0),"")</f>
        <v/>
      </c>
      <c r="J389" s="157" t="str">
        <f>IFERROR(VLOOKUP(D389,DB!A:G,7,0),"")</f>
        <v/>
      </c>
      <c r="K389" s="157"/>
      <c r="L389" s="157" t="str">
        <f>IFERROR(VLOOKUP(D389,DB!A:I,9,0),"")</f>
        <v/>
      </c>
    </row>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9" ht="15"/>
    <row r="500" ht="15"/>
    <row r="502" ht="15"/>
    <row r="503" ht="15"/>
    <row r="504" ht="15"/>
    <row r="505" ht="15"/>
    <row r="507" ht="15"/>
    <row r="508" ht="15"/>
    <row r="515" ht="15"/>
    <row r="516" ht="15"/>
    <row r="517" ht="15"/>
    <row r="518" ht="15"/>
    <row r="519" ht="15"/>
    <row r="520" ht="15"/>
    <row r="523" ht="15"/>
    <row r="524" ht="15"/>
    <row r="525" ht="15"/>
    <row r="526" ht="15"/>
    <row r="527" ht="15"/>
    <row r="528" ht="15"/>
    <row r="529" ht="15"/>
    <row r="530" ht="15"/>
    <row r="531" ht="15"/>
    <row r="532" ht="15"/>
    <row r="533" ht="15"/>
    <row r="534"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0" ht="15"/>
    <row r="591" ht="15"/>
    <row r="628" ht="15"/>
    <row r="629" ht="15"/>
    <row r="630" ht="15"/>
    <row r="631" ht="15"/>
    <row r="632" ht="15"/>
    <row r="633" ht="15"/>
    <row r="634" ht="15"/>
    <row r="635" ht="15"/>
    <row r="636" ht="15"/>
    <row r="637"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8" ht="15"/>
    <row r="719" ht="15"/>
    <row r="720" ht="15"/>
    <row r="722" ht="15"/>
    <row r="723"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927" ht="15"/>
    <row r="928" ht="15"/>
    <row r="929" ht="15"/>
    <row r="930" ht="15"/>
    <row r="931" ht="15"/>
    <row r="932" ht="15"/>
    <row r="938" ht="15"/>
    <row r="939" ht="15"/>
    <row r="940" ht="15"/>
    <row r="941" ht="15"/>
    <row r="942" ht="15"/>
    <row r="943" ht="15"/>
    <row r="944"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5" ht="15"/>
    <row r="996" ht="15"/>
    <row r="1002" ht="15"/>
    <row r="1003" ht="15"/>
    <row r="1005" ht="15"/>
    <row r="1006" ht="15"/>
    <row r="1007" ht="15"/>
    <row r="1008" ht="15"/>
    <row r="1009" ht="15"/>
    <row r="1010" ht="15"/>
    <row r="1011" ht="15"/>
    <row r="1013" ht="15"/>
    <row r="1014" ht="15"/>
    <row r="1015"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4" ht="15"/>
    <row r="1085" ht="15"/>
    <row r="1086" ht="15"/>
    <row r="1087" ht="15"/>
    <row r="1088" ht="15"/>
    <row r="1089" ht="15"/>
    <row r="1090" ht="15"/>
    <row r="1091" ht="15"/>
    <row r="1092" ht="15"/>
    <row r="1093" ht="15"/>
    <row r="1094" ht="15"/>
    <row r="1095" ht="15"/>
    <row r="1096" ht="15"/>
    <row r="1097" ht="15"/>
    <row r="1099" ht="15"/>
    <row r="1100" ht="15"/>
    <row r="1101" ht="15"/>
    <row r="1102" ht="15"/>
    <row r="1103" ht="15"/>
    <row r="1104" ht="15"/>
    <row r="1105" ht="15"/>
    <row r="1106" ht="15"/>
    <row r="1107" ht="15"/>
    <row r="1108" ht="15"/>
    <row r="1109" ht="15"/>
    <row r="1110"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3" ht="15"/>
    <row r="1134" ht="15"/>
    <row r="1135" ht="15"/>
    <row r="1136" ht="15"/>
    <row r="1137" ht="15"/>
    <row r="1138" ht="15"/>
    <row r="1139" ht="15"/>
    <row r="1140" ht="15"/>
    <row r="1141" ht="15"/>
    <row r="1142" ht="15"/>
    <row r="1150" ht="15"/>
    <row r="1151" ht="15"/>
    <row r="1154" ht="15"/>
    <row r="1155" ht="15"/>
    <row r="1156" ht="15"/>
    <row r="1157" ht="15"/>
    <row r="1158" ht="15"/>
    <row r="1159" ht="15"/>
    <row r="1160" ht="15"/>
    <row r="1161" ht="15"/>
    <row r="1164" ht="15"/>
    <row r="1165" ht="15"/>
    <row r="1166" ht="15"/>
    <row r="1167" ht="15"/>
    <row r="1168" ht="15"/>
    <row r="1169" ht="15"/>
    <row r="1170" ht="15"/>
    <row r="1171" ht="15"/>
    <row r="1172" ht="15"/>
    <row r="1173" ht="15"/>
    <row r="1174" ht="15"/>
    <row r="1175" ht="15"/>
    <row r="1177" ht="15"/>
    <row r="1178" ht="15"/>
    <row r="1179" ht="15"/>
    <row r="1182" ht="15"/>
    <row r="1184" ht="15"/>
    <row r="1186" ht="15"/>
    <row r="1189" ht="15"/>
    <row r="1190" ht="15"/>
    <row r="1191" ht="15"/>
    <row r="1193" ht="15"/>
    <row r="1195" ht="15"/>
    <row r="1196" ht="15"/>
    <row r="1197" ht="15"/>
    <row r="1198" ht="15"/>
    <row r="1199" ht="15"/>
    <row r="1201" ht="15"/>
    <row r="1202" ht="15"/>
    <row r="1203" ht="15"/>
    <row r="1204" ht="15"/>
    <row r="1206" ht="15"/>
    <row r="1208" ht="15"/>
    <row r="1209" ht="15"/>
    <row r="1211" ht="15"/>
    <row r="1212" ht="15"/>
    <row r="1213" ht="15"/>
    <row r="1214" ht="15"/>
    <row r="1216" ht="15"/>
    <row r="1218" ht="15"/>
    <row r="1219" ht="15"/>
    <row r="1220" ht="15"/>
    <row r="1221" ht="15"/>
    <row r="1223" ht="15"/>
    <row r="1224" ht="15"/>
    <row r="1225" ht="15"/>
    <row r="1226" ht="15"/>
    <row r="1227" ht="15"/>
    <row r="1228" ht="15"/>
    <row r="1229" ht="15"/>
    <row r="1232" ht="15"/>
    <row r="1234" ht="15"/>
    <row r="1235" ht="15"/>
    <row r="1236" ht="15"/>
    <row r="1237" ht="15"/>
    <row r="1238" ht="15"/>
    <row r="1239" ht="15"/>
    <row r="1240" ht="15"/>
    <row r="1241" ht="15"/>
    <row r="1244" ht="15"/>
    <row r="1245" ht="15"/>
    <row r="1247" ht="15"/>
    <row r="1249" ht="15"/>
    <row r="1250" ht="15"/>
    <row r="1251" ht="15"/>
    <row r="1252" ht="15"/>
    <row r="1253" ht="15"/>
    <row r="1257" ht="15"/>
    <row r="1258" ht="15"/>
    <row r="1260" ht="15"/>
    <row r="1261" ht="15"/>
    <row r="1264" ht="15"/>
    <row r="1265" ht="15"/>
    <row r="1269" ht="15"/>
    <row r="1276" ht="15"/>
    <row r="1278" ht="15"/>
    <row r="1279" ht="15"/>
  </sheetData>
  <dataValidations count="2">
    <dataValidation allowBlank="1" showInputMessage="1" showErrorMessage="1" sqref="E1" xr:uid="{920C6338-E771-4DAE-8C89-92A9093EA4DE}"/>
    <dataValidation type="list" allowBlank="1" showInputMessage="1" showErrorMessage="1" sqref="E2:E38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5"/>
  <sheetViews>
    <sheetView topLeftCell="B1"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45962.544412268522</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45962.544412268522</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45962.544412268522</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45962.544412268522</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45962.544412268522</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45962.544412268522</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45962.544412268522</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45962.544412268522</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45962.544412268522</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45962.544412268522</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45962.544412268522</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45962.544412268522</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45962.544412268522</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45962.544412268522</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45962.544412268522</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45962.544412268522</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45962.544412268522</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45962.544412268522</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45962.544412268522</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45962.544412268522</v>
      </c>
      <c r="H21" s="106"/>
      <c r="I21" s="102" t="str">
        <f>IFERROR(VLOOKUP(D21,DB!A:F,6,0),"")</f>
        <v/>
      </c>
      <c r="J21" s="101" t="str">
        <f>IFERROR(VLOOKUP(D21,DB!A:G,7,0),"")</f>
        <v/>
      </c>
      <c r="K21" s="107"/>
      <c r="L21" s="108" t="str">
        <f>IFERROR(VLOOKUP(D21,DB!A:I,9,0),"")</f>
        <v/>
      </c>
    </row>
    <row r="22" spans="1:12" ht="31.5" customHeight="1">
      <c r="A22" s="103"/>
      <c r="B22" s="102" t="str">
        <f>IFERROR(VLOOKUP(D22,DB!A:K,11,0),"")</f>
        <v/>
      </c>
      <c r="C22" s="104"/>
      <c r="D22" s="102"/>
      <c r="E22" s="105"/>
      <c r="F22" s="106"/>
      <c r="G22" s="76">
        <f ca="1">IFERROR(NOW()-F22,"-")</f>
        <v>45962.544412268522</v>
      </c>
      <c r="H22" s="106"/>
      <c r="I22" s="102" t="str">
        <f>IFERROR(VLOOKUP(D22,DB!A:F,6,0),"")</f>
        <v/>
      </c>
      <c r="J22" s="101" t="str">
        <f>IFERROR(VLOOKUP(D22,DB!A:G,7,0),"")</f>
        <v/>
      </c>
      <c r="K22" s="107"/>
      <c r="L22" s="108" t="str">
        <f>IFERROR(VLOOKUP(D22,DB!A:I,9,0),"")</f>
        <v/>
      </c>
    </row>
    <row r="23" spans="1:12" ht="31.5" customHeight="1">
      <c r="A23" s="103"/>
      <c r="B23" s="102" t="str">
        <f>IFERROR(VLOOKUP(D23,DB!A:K,11,0),"")</f>
        <v/>
      </c>
      <c r="C23" s="104"/>
      <c r="D23" s="102"/>
      <c r="E23" s="105"/>
      <c r="F23" s="106"/>
      <c r="G23" s="76">
        <f ca="1">IFERROR(NOW()-F23,"-")</f>
        <v>45962.544412268522</v>
      </c>
      <c r="H23" s="106"/>
      <c r="I23" s="102" t="str">
        <f>IFERROR(VLOOKUP(D23,DB!A:F,6,0),"")</f>
        <v/>
      </c>
      <c r="J23" s="101" t="str">
        <f>IFERROR(VLOOKUP(D23,DB!A:G,7,0),"")</f>
        <v/>
      </c>
      <c r="K23" s="107"/>
      <c r="L23" s="108" t="str">
        <f>IFERROR(VLOOKUP(D23,DB!A:I,9,0),"")</f>
        <v/>
      </c>
    </row>
    <row r="24" spans="1:12" ht="31.5" customHeight="1">
      <c r="A24" s="103"/>
      <c r="B24" s="102" t="str">
        <f>IFERROR(VLOOKUP(D24,DB!A:K,11,0),"")</f>
        <v/>
      </c>
      <c r="C24" s="104"/>
      <c r="D24" s="102"/>
      <c r="E24" s="105"/>
      <c r="F24" s="106"/>
      <c r="G24" s="76">
        <f ca="1">IFERROR(NOW()-F24,"-")</f>
        <v>45962.544412268522</v>
      </c>
      <c r="H24" s="106"/>
      <c r="I24" s="102" t="str">
        <f>IFERROR(VLOOKUP(D24,DB!A:F,6,0),"")</f>
        <v/>
      </c>
      <c r="J24" s="101" t="str">
        <f>IFERROR(VLOOKUP(D24,DB!A:G,7,0),"")</f>
        <v/>
      </c>
      <c r="K24" s="107"/>
      <c r="L24" s="108" t="str">
        <f>IFERROR(VLOOKUP(D24,DB!A:I,9,0),"")</f>
        <v/>
      </c>
    </row>
    <row r="25" spans="1:12" ht="31.5" customHeight="1">
      <c r="A25" s="103"/>
      <c r="B25" s="102" t="str">
        <f>IFERROR(VLOOKUP(D25,DB!A:K,11,0),"")</f>
        <v/>
      </c>
      <c r="C25" s="104"/>
      <c r="D25" s="102"/>
      <c r="E25" s="105"/>
      <c r="F25" s="106"/>
      <c r="G25" s="76">
        <f ca="1">IFERROR(NOW()-F25,"-")</f>
        <v>45962.544412268522</v>
      </c>
      <c r="H25" s="106"/>
      <c r="I25" s="102" t="str">
        <f>IFERROR(VLOOKUP(D25,DB!A:F,6,0),"")</f>
        <v/>
      </c>
      <c r="J25" s="101" t="str">
        <f>IFERROR(VLOOKUP(D25,DB!A:G,7,0),"")</f>
        <v/>
      </c>
      <c r="K25" s="107"/>
      <c r="L25" s="108" t="str">
        <f>IFERROR(VLOOKUP(D25,DB!A:I,9,0),"")</f>
        <v/>
      </c>
    </row>
  </sheetData>
  <dataValidations count="2">
    <dataValidation allowBlank="1" showInputMessage="1" showErrorMessage="1" sqref="E1" xr:uid="{380493DB-286A-4683-AF55-C78F04945A49}"/>
    <dataValidation type="list" allowBlank="1" showInputMessage="1" showErrorMessage="1" sqref="E2:E2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2025-11-01T10:04:25Z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