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413" documentId="13_ncr:1_{F6CB121F-512D-4AA6-A0C1-0FB36C537598}" xr6:coauthVersionLast="47" xr6:coauthVersionMax="47" xr10:uidLastSave="{6C633722-B6D8-4CD0-887B-3B5100FA02DA}"/>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 l="1"/>
  <c r="G5" i="2"/>
  <c r="I5" i="2"/>
  <c r="J5" i="2"/>
  <c r="L5" i="2"/>
  <c r="B4" i="4"/>
  <c r="B5" i="4"/>
  <c r="B6" i="4"/>
  <c r="B7" i="4"/>
  <c r="B8" i="4"/>
  <c r="B9" i="4"/>
  <c r="B10" i="4"/>
  <c r="B11" i="4"/>
  <c r="B12" i="4"/>
  <c r="B13" i="4"/>
  <c r="B14" i="4"/>
  <c r="B15" i="4"/>
  <c r="B16" i="4"/>
  <c r="B17" i="4"/>
  <c r="B18" i="4"/>
  <c r="B19" i="4"/>
  <c r="B20" i="4"/>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5" i="5"/>
  <c r="B6" i="5"/>
  <c r="B7" i="5"/>
  <c r="B8" i="5"/>
  <c r="B9" i="5"/>
  <c r="B10" i="5"/>
  <c r="B11" i="5"/>
  <c r="B12" i="5"/>
  <c r="B13"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B3"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<sst xmlns="http://schemas.openxmlformats.org/spreadsheetml/2006/main" count="180281" uniqueCount="39125">
  <si>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</si>
  <si>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</si>
  <si>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</si>
  <si>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</si>
  <si>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</si>
  <si>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</si>
  <si>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</si>
  <si>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</si>
  <si>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</si>
  <si>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</si>
  <si>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</si>
  <si>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</si>
  <si>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</si>
  <si>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</si>
  <si>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</si>
  <si>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</si>
  <si>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</si>
  <si>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</si>
  <si>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</si>
  <si>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</si>
  <si>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</si>
  <si>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</si>
  <si>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</si>
  <si>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</si>
  <si>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</si>
  <si>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</si>
  <si>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</si>
  <si>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</si>
  <si>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</si>
  <si>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</si>
  <si>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</si>
  <si>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</si>
  <si>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</si>
  <si>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</si>
  <si>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</si>
  <si>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</si>
  <si>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</si>
  <si>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</si>
  <si>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</si>
  <si>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</si>
  <si>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</si>
  <si>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</si>
  <si>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</si>
  <si>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</si>
  <si>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</si>
  <si>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</si>
  <si>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</si>
  <si>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</si>
  <si>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</si>
  <si>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</si>
  <si>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</si>
  <si>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</si>
  <si>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</si>
  <si>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</si>
  <si>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</si>
  <si>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</si>
  <si>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</si>
  <si>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</si>
  <si>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</si>
  <si>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</si>
  <si>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</si>
  <si>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</si>
  <si>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</si>
  <si>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</si>
  <si>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</si>
  <si>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</si>
  <si>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</si>
  <si>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</si>
  <si>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</si>
  <si>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</si>
  <si>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</si>
  <si>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</si>
  <si>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</si>
  <si>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</si>
  <si>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</si>
  <si>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</si>
  <si>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</si>
  <si>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</si>
  <si>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</si>
  <si>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</si>
  <si>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</si>
  <si>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</si>
  <si>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</si>
  <si>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</si>
  <si>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</si>
  <si>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</si>
  <si>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</si>
  <si>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</si>
  <si>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</si>
  <si>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</si>
  <si>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</si>
  <si>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</si>
  <si>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</si>
  <si>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</si>
  <si>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</si>
  <si>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</si>
  <si>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</si>
  <si>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</si>
  <si>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</si>
  <si>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</si>
  <si>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</si>
  <si>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</si>
  <si>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</si>
  <si>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</si>
  <si>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</si>
  <si>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</si>
  <si>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</si>
  <si>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</si>
  <si>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</si>
  <si>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</si>
  <si>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</si>
  <si>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</si>
  <si>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</si>
  <si>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</si>
  <si>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</si>
  <si>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</si>
  <si>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</si>
  <si>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</si>
  <si>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</si>
  <si>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</si>
  <si>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</si>
  <si>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</si>
  <si>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</si>
  <si>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</si>
  <si>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</si>
  <si>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</si>
  <si>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</si>
  <si>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</si>
  <si>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</si>
  <si>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</si>
  <si>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</si>
  <si>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</si>
  <si>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</si>
  <si>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</si>
  <si>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</si>
  <si>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</si>
  <si>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</si>
  <si>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</si>
  <si>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</si>
  <si>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</si>
  <si>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</si>
  <si>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</si>
  <si>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</si>
  <si>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</si>
  <si>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</si>
  <si>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</si>
  <si>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</si>
  <si>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</si>
  <si>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</si>
  <si>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</si>
  <si>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</si>
  <si>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</si>
  <si>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</si>
  <si>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</si>
  <si>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</si>
  <si>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</si>
  <si>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</si>
  <si>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</si>
  <si>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</si>
  <si>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</si>
  <si>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</si>
  <si>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</si>
  <si>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</si>
  <si>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</si>
  <si>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</si>
  <si>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</si>
  <si>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</si>
  <si>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</si>
  <si>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</si>
  <si>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</si>
  <si>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</si>
  <si>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</si>
  <si>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</si>
  <si>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</si>
  <si>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</si>
  <si>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</si>
  <si>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</si>
  <si>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</si>
  <si>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</si>
  <si>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</si>
  <si>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</si>
  <si>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</si>
  <si>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</si>
  <si>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</si>
  <si>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</si>
  <si>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</si>
  <si>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</si>
  <si>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</si>
  <si>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</si>
  <si>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</si>
  <si>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</si>
  <si>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</si>
  <si>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</si>
  <si>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</si>
  <si>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</si>
  <si>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</si>
  <si>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</si>
  <si>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</si>
  <si>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</si>
  <si>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</si>
  <si>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</si>
  <si>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</si>
  <si>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</si>
  <si>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</si>
  <si>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</si>
  <si>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</si>
  <si>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</si>
  <si>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</si>
  <si>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</si>
  <si>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</si>
  <si>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</si>
  <si>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</si>
  <si>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</si>
  <si>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</si>
  <si>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</si>
  <si>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</si>
  <si>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</si>
  <si>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</si>
  <si>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</si>
  <si>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</si>
  <si>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</si>
  <si>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</si>
  <si>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</si>
  <si>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</si>
  <si>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</si>
  <si>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</si>
  <si>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</si>
  <si>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</si>
  <si>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</si>
  <si>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</si>
  <si>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</si>
  <si>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</si>
  <si>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</si>
  <si>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</si>
  <si>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</si>
  <si>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</si>
  <si>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</si>
  <si>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</si>
  <si>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</si>
  <si>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</si>
  <si>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</si>
  <si>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</si>
  <si>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</si>
  <si>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</si>
  <si>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</si>
  <si>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</si>
  <si>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</si>
  <si>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</si>
  <si>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</si>
  <si>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</si>
  <si>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</si>
  <si>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</si>
  <si>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</si>
  <si>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</si>
  <si>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</si>
  <si>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</si>
  <si>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</si>
  <si>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</si>
  <si>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</si>
  <si>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</si>
  <si>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</si>
  <si>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</si>
  <si>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</si>
  <si>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</si>
  <si>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</si>
  <si>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</si>
  <si>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</si>
  <si>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</si>
  <si>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</si>
  <si>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</si>
  <si>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</si>
  <si>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</si>
  <si>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</si>
  <si>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</si>
  <si>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</si>
  <si>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</si>
  <si>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</si>
  <si>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</si>
  <si>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</si>
  <si>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</si>
  <si>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</si>
  <si>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</si>
  <si>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</si>
  <si>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</si>
  <si>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</si>
  <si>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</si>
  <si>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</si>
  <si>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</si>
  <si>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</si>
  <si>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</si>
  <si>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</si>
  <si>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</si>
  <si>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</si>
  <si>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</si>
  <si>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</si>
  <si>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</si>
  <si>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</si>
  <si>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</si>
  <si>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</si>
  <si>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</si>
  <si>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</si>
  <si>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</si>
  <si>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</si>
  <si>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</si>
  <si>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</si>
  <si>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</si>
  <si>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</si>
  <si>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</si>
  <si>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</si>
  <si>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</si>
  <si>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</si>
  <si>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</si>
  <si>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</si>
  <si>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</si>
  <si>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</si>
  <si>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</si>
  <si>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</si>
  <si>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</si>
  <si>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</si>
  <si>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</si>
  <si>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</si>
  <si>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</si>
  <si>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</si>
  <si>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</si>
  <si>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</si>
  <si>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</si>
  <si>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</si>
  <si>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</si>
  <si>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</si>
  <si>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</si>
  <si>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</si>
  <si>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</si>
  <si>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</si>
  <si>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</si>
  <si>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</si>
  <si>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</si>
  <si>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</si>
  <si>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</si>
  <si>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</si>
  <si>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</si>
  <si>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</si>
  <si>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</si>
  <si>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</si>
  <si>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</si>
  <si>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</si>
  <si>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</si>
  <si>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</si>
  <si>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</si>
  <si>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</si>
  <si>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</si>
  <si>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</si>
  <si>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</si>
  <si>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</si>
  <si>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</si>
  <si>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</si>
  <si>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</si>
  <si>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</si>
  <si>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</si>
  <si>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</si>
  <si>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</si>
  <si>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</si>
  <si>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</si>
  <si>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</si>
  <si>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</si>
  <si>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</si>
  <si>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</si>
  <si>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</si>
  <si>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</si>
  <si>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</si>
  <si>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</si>
  <si>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</si>
  <si>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</si>
  <si>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</si>
  <si>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</si>
  <si>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</si>
  <si>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</si>
  <si>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</si>
  <si>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</si>
  <si>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</si>
  <si>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</si>
  <si>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</si>
  <si>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</si>
  <si>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</si>
  <si>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</si>
  <si>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</si>
  <si>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</si>
  <si>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</si>
  <si>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</si>
  <si>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</si>
  <si>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</si>
  <si>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</si>
  <si>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</si>
  <si>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</si>
  <si>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</si>
  <si>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</si>
  <si>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</si>
  <si>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</si>
  <si>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</si>
  <si>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</si>
  <si>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</si>
  <si>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</si>
  <si>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</si>
  <si>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</si>
  <si>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</si>
  <si>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</si>
  <si>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</si>
  <si>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</si>
  <si>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</si>
  <si>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</si>
  <si>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</si>
  <si>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</si>
  <si>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</si>
  <si>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</si>
  <si>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</si>
  <si>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</si>
  <si>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</si>
  <si>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</si>
  <si>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</si>
  <si>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</si>
  <si>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</si>
  <si>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</si>
  <si>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</si>
  <si>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</si>
  <si>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</si>
  <si>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</si>
  <si>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</si>
  <si>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</si>
  <si>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</si>
  <si>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</si>
  <si>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</si>
  <si>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</si>
  <si>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</si>
  <si>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</si>
  <si>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</si>
  <si>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</si>
  <si>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</si>
  <si>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</si>
  <si>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</si>
  <si>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</si>
  <si>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</si>
  <si>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</si>
  <si>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</si>
  <si>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</si>
  <si>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</si>
  <si>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</si>
  <si>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</si>
  <si>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</si>
  <si>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</si>
  <si>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</si>
  <si>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</si>
  <si>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</si>
  <si>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</si>
  <si>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</si>
  <si>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</si>
  <si>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</si>
  <si>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</si>
  <si>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</si>
  <si>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</si>
  <si>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</si>
  <si>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</si>
  <si>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</si>
  <si>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</si>
  <si>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</si>
  <si>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</si>
  <si>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</si>
  <si>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</si>
  <si>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</si>
  <si>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</si>
  <si>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</si>
  <si>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</si>
  <si>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</si>
  <si>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</si>
  <si>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</si>
  <si>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</si>
  <si>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</si>
  <si>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</si>
  <si>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</si>
  <si>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</si>
  <si>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</si>
  <si>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</si>
  <si>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</si>
  <si>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</si>
  <si>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</si>
  <si>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</si>
  <si>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</si>
  <si>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</si>
  <si>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</si>
  <si>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</si>
  <si>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</si>
  <si>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</si>
  <si>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</si>
  <si>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</si>
  <si>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</si>
  <si>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</si>
  <si>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</si>
  <si>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</si>
  <si>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</si>
  <si>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</si>
  <si>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</si>
  <si>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</si>
  <si>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</si>
  <si>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</si>
  <si>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</si>
  <si>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</si>
  <si>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</si>
  <si>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</si>
  <si>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</si>
  <si>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</si>
  <si>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</si>
  <si>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</si>
  <si>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</si>
  <si>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</si>
  <si>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</si>
  <si>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</si>
  <si>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</si>
  <si>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</si>
  <si>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</si>
  <si>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</si>
  <si>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</si>
  <si>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</si>
  <si>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</si>
  <si>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</si>
  <si>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</si>
  <si>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</si>
  <si>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</si>
  <si>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</si>
  <si>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</si>
  <si>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</si>
  <si>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</si>
  <si>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</si>
  <si>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</si>
  <si>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</si>
  <si>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</si>
  <si>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</si>
  <si>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</si>
  <si>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</si>
  <si>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</si>
  <si>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</si>
  <si>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</si>
  <si>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</si>
  <si>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</si>
  <si>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</si>
  <si>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</si>
  <si>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</si>
  <si>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</si>
  <si>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</si>
  <si>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</si>
  <si>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</si>
  <si>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</si>
  <si>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</si>
  <si>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</si>
  <si>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</si>
  <si>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</si>
  <si>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</si>
  <si>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</si>
  <si>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</si>
  <si>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</si>
  <si>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</si>
  <si>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</si>
  <si>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</si>
  <si>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</si>
  <si>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</si>
  <si>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</si>
  <si>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</si>
  <si>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</si>
  <si>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</si>
  <si>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</si>
  <si>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</si>
  <si>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</si>
  <si>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</si>
  <si>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</si>
  <si>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</si>
  <si>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</si>
  <si>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</si>
  <si>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</si>
  <si>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</si>
  <si>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</si>
  <si>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</si>
  <si>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</si>
  <si>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</si>
  <si>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</si>
  <si>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</si>
  <si>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</si>
  <si>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</si>
  <si>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</si>
  <si>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</si>
  <si>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</si>
  <si>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</si>
  <si>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</si>
  <si>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</si>
  <si>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</si>
  <si>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</si>
  <si>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</si>
  <si>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</si>
  <si>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</si>
  <si>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</si>
  <si>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</si>
  <si>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</si>
  <si>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</si>
  <si>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</si>
  <si>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</si>
  <si>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</si>
  <si>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</si>
  <si>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</si>
  <si>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</si>
  <si>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</si>
  <si>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</si>
  <si>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</si>
  <si>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</si>
  <si>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</si>
  <si>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</si>
  <si>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</si>
  <si>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</si>
  <si>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</si>
  <si>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</si>
  <si>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</si>
  <si>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</si>
  <si>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</si>
  <si>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</si>
  <si>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</si>
  <si>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</si>
  <si>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</si>
  <si>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</si>
  <si>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</si>
  <si>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</si>
  <si>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</si>
  <si>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</si>
  <si>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</si>
  <si>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</si>
  <si>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</si>
  <si>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</si>
  <si>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</si>
  <si>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</si>
  <si>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</si>
  <si>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</si>
  <si>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</si>
  <si>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</si>
  <si>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</si>
  <si>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</si>
  <si>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</si>
  <si>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</si>
  <si>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</si>
  <si>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</si>
  <si>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</si>
  <si>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</si>
  <si>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</si>
  <si>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</si>
  <si>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</si>
  <si>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</si>
  <si>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</si>
  <si>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</si>
  <si>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</si>
  <si>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</si>
  <si>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</si>
  <si>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</si>
  <si>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</si>
  <si>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</si>
  <si>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</si>
  <si>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</si>
  <si>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</si>
  <si>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</si>
  <si>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</si>
  <si>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</si>
  <si>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</si>
  <si>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</si>
  <si>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</si>
  <si>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</si>
  <si>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</si>
  <si>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</si>
  <si>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</si>
  <si>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</si>
  <si>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</si>
  <si>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</si>
  <si>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</si>
  <si>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</si>
  <si>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</si>
  <si>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</si>
  <si>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</si>
  <si>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</si>
  <si>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</si>
  <si>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</si>
  <si>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</si>
  <si>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</si>
  <si>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</si>
  <si>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</si>
  <si>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</si>
  <si>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</si>
  <si>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</si>
  <si>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</si>
  <si>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</si>
  <si>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</si>
  <si>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</si>
  <si>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</si>
  <si>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</si>
  <si>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</si>
  <si>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</si>
  <si>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</si>
  <si>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</si>
  <si>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</si>
  <si>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</si>
  <si>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</si>
  <si>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</si>
  <si>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</si>
  <si>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</si>
  <si>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</si>
  <si>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</si>
  <si>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</si>
  <si>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</si>
  <si>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</si>
  <si>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</si>
  <si>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</si>
  <si>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</si>
  <si>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</si>
  <si>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</si>
  <si>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</si>
  <si>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</si>
  <si>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</si>
  <si>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</si>
  <si>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</si>
  <si>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</si>
  <si>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</si>
  <si>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</si>
  <si>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</si>
  <si>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</si>
  <si>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</si>
  <si>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</si>
  <si>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</si>
  <si>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</si>
  <si>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</si>
  <si>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</si>
  <si>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</si>
  <si>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</si>
  <si>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</si>
  <si>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</si>
  <si>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</si>
  <si>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</si>
  <si>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</si>
  <si>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</si>
  <si>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</si>
  <si>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</si>
  <si>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</si>
  <si>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</si>
  <si>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</si>
  <si>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</si>
  <si>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</si>
  <si>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</si>
  <si>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</si>
  <si>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</si>
  <si>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</si>
  <si>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</si>
  <si>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</si>
  <si>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</si>
  <si>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</si>
  <si>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</si>
  <si>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</si>
  <si>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</si>
  <si>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</si>
  <si>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</si>
  <si>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</si>
  <si>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</si>
  <si>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</si>
  <si>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</si>
  <si>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</si>
  <si>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</si>
  <si>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</si>
  <si>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</si>
  <si>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</si>
  <si>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</si>
  <si>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</si>
  <si>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</si>
  <si>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</si>
  <si>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</si>
  <si>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</si>
  <si>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</si>
  <si>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</si>
  <si>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</si>
  <si>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</si>
  <si>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</si>
  <si>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</si>
  <si>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</si>
  <si>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</si>
  <si>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</si>
  <si>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</si>
  <si>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</si>
  <si>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</si>
  <si>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</si>
  <si>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</si>
  <si>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</si>
  <si>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</si>
  <si>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</si>
  <si>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</si>
  <si>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</si>
  <si>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</si>
  <si>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</si>
  <si>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</si>
  <si>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</si>
  <si>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</si>
  <si>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</si>
  <si>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</si>
  <si>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</si>
  <si>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</si>
  <si>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</si>
  <si>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</si>
  <si>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</si>
  <si>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</si>
  <si>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</si>
  <si>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</si>
  <si>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</si>
  <si>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</si>
  <si>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</si>
  <si>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</si>
  <si>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</si>
  <si>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</si>
  <si>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</si>
  <si>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</si>
  <si>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</si>
  <si>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</si>
  <si>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</si>
  <si>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</si>
  <si>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</si>
  <si>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</si>
  <si>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</si>
  <si>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</si>
  <si>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</si>
  <si>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</si>
  <si>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</si>
  <si>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</si>
  <si>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</si>
  <si>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</si>
  <si>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</si>
  <si>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</si>
  <si>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</si>
  <si>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</si>
  <si>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</si>
  <si>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</si>
  <si>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</si>
  <si>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</si>
  <si>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</si>
  <si>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</si>
  <si>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</si>
  <si>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</si>
  <si>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</si>
  <si>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</si>
  <si>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</si>
  <si>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</si>
  <si>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</si>
  <si>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</si>
  <si>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</si>
  <si>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</si>
  <si>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</si>
  <si>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</si>
  <si>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</si>
  <si>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</si>
  <si>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</si>
  <si>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</si>
  <si>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</si>
  <si>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</si>
  <si>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</si>
  <si>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</si>
  <si>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</si>
  <si>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</si>
  <si>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</si>
  <si>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</si>
  <si>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</si>
  <si>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</si>
  <si>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</si>
  <si>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</si>
  <si>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</si>
  <si>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</si>
  <si>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</si>
  <si>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</si>
  <si>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</si>
  <si>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</si>
  <si>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</si>
  <si>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</si>
  <si>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</si>
  <si>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</si>
  <si>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</si>
  <si>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</si>
  <si>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</si>
  <si>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</si>
  <si>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</si>
  <si>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</si>
  <si>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</si>
  <si>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</si>
  <si>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</si>
  <si>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</si>
  <si>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</si>
  <si>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</si>
  <si>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</si>
  <si>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</si>
  <si>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</si>
  <si>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</si>
  <si>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</si>
  <si>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</si>
  <si>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</si>
  <si>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</si>
  <si>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</si>
  <si>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</si>
  <si>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</si>
  <si>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</si>
  <si>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</si>
  <si>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</si>
  <si>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</si>
  <si>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</si>
  <si>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</si>
  <si>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</si>
  <si>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</si>
  <si>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</si>
  <si>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</si>
  <si>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</si>
  <si>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</si>
  <si>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</si>
  <si>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</si>
  <si>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</si>
  <si>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</si>
  <si>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</si>
  <si>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</si>
  <si>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</si>
  <si>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</si>
  <si>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</si>
  <si>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</si>
  <si>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</si>
  <si>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</si>
  <si>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</si>
  <si>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</si>
  <si>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</si>
  <si>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</si>
  <si>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</si>
  <si>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</si>
  <si>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</si>
  <si>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</si>
  <si>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</si>
  <si>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</si>
  <si>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</si>
  <si>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</si>
  <si>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</si>
  <si>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</si>
  <si>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</si>
  <si>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</si>
  <si>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</si>
  <si>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</si>
  <si>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</si>
  <si>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</si>
  <si>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</si>
  <si>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</si>
  <si>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</si>
  <si>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</si>
  <si>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</si>
  <si>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</si>
  <si>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</si>
  <si>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</si>
  <si>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</si>
  <si>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</si>
  <si>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</si>
  <si>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</si>
  <si>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</si>
  <si>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</si>
  <si>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</si>
  <si>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</si>
  <si>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</si>
  <si>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</si>
  <si>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</si>
  <si>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</si>
  <si>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</si>
  <si>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</si>
  <si>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</si>
  <si>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</si>
  <si>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</si>
  <si>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</si>
  <si>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</si>
  <si>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</si>
  <si>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</si>
  <si>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</si>
  <si>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</si>
  <si>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</si>
  <si>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</si>
  <si>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</si>
  <si>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</si>
  <si>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</si>
  <si>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</si>
  <si>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</si>
  <si>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</si>
  <si>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</si>
  <si>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</si>
  <si>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</si>
  <si>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</si>
  <si>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</si>
  <si>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</si>
  <si>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</si>
  <si>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</si>
  <si>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</si>
  <si>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</si>
  <si>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</si>
  <si>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</si>
  <si>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</si>
  <si>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</si>
  <si>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</si>
  <si>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</si>
  <si>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</si>
  <si>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</si>
  <si>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</si>
  <si>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</si>
  <si>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</si>
  <si>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</si>
  <si>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</si>
  <si>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</si>
  <si>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</si>
  <si>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</si>
  <si>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</si>
  <si>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</si>
  <si>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</si>
  <si>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</si>
  <si>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</si>
  <si>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</si>
  <si>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</si>
  <si>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</si>
  <si>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</si>
  <si>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</si>
  <si>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</si>
  <si>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</si>
  <si>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</si>
  <si>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</si>
  <si>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</si>
  <si>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</si>
  <si>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</si>
  <si>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</si>
  <si>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</si>
  <si>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</si>
  <si>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</si>
  <si>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</si>
  <si>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</si>
  <si>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</si>
  <si>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</si>
  <si>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</si>
  <si>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</si>
  <si>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</si>
  <si>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</si>
  <si>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</si>
  <si>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</si>
  <si>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</si>
  <si>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</si>
  <si>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</si>
  <si>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</si>
  <si>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</si>
  <si>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</si>
  <si>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</si>
  <si>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</si>
  <si>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</si>
  <si>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</si>
  <si>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</si>
  <si>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</si>
  <si>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</si>
  <si>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</si>
  <si>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</si>
  <si>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</si>
  <si>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</si>
  <si>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</si>
  <si>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</si>
  <si>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</si>
  <si>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</si>
  <si>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</si>
  <si>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</si>
  <si>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</si>
  <si>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</si>
  <si>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</si>
  <si>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</si>
  <si>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</si>
  <si>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</si>
  <si>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</si>
  <si>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</si>
  <si>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</si>
  <si>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</si>
  <si>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</si>
  <si>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</si>
  <si>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</si>
  <si>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</si>
  <si>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</si>
  <si>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</si>
  <si>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</si>
  <si>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</si>
  <si>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</si>
  <si>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</si>
  <si>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</si>
  <si>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</si>
  <si>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</si>
  <si>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</si>
  <si>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</si>
  <si>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</si>
  <si>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</si>
  <si>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</si>
  <si>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</si>
  <si>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</si>
  <si>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</si>
  <si>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</si>
  <si>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</si>
  <si>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</si>
  <si>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</si>
  <si>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</si>
  <si>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</si>
  <si>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</si>
  <si>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</si>
  <si>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</si>
  <si>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</si>
  <si>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</si>
  <si>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</si>
  <si>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</si>
  <si>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</si>
  <si>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</si>
  <si>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</si>
  <si>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</si>
  <si>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</si>
  <si>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</si>
  <si>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</si>
  <si>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</si>
  <si>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</si>
  <si>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</si>
  <si>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</si>
  <si>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</si>
  <si>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</si>
  <si>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</si>
  <si>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</si>
  <si>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</si>
  <si>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</si>
  <si>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</si>
  <si>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</si>
  <si>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</si>
  <si>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</si>
  <si>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</si>
  <si>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</si>
  <si>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</si>
  <si>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</si>
  <si>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</si>
  <si>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</si>
  <si>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</si>
  <si>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</si>
  <si>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</si>
  <si>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</si>
  <si>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</si>
  <si>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</si>
  <si>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</si>
  <si>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</si>
  <si>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</si>
  <si>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</si>
  <si>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</si>
  <si>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</si>
  <si>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</si>
  <si>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</si>
  <si>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</si>
  <si>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</si>
  <si>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</si>
  <si>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</si>
  <si>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</si>
  <si>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</si>
  <si>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</si>
  <si>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</si>
  <si>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</si>
  <si>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</si>
  <si>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</si>
  <si>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</si>
  <si>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</si>
  <si>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</si>
  <si>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</si>
  <si>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</si>
  <si>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</si>
  <si>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</si>
  <si>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</si>
  <si>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</si>
  <si>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</si>
  <si>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</si>
  <si>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</si>
  <si>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</si>
  <si>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</si>
  <si>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</si>
  <si>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</si>
  <si>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</si>
  <si>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</si>
  <si>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</si>
  <si>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</si>
  <si>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</si>
  <si>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</si>
  <si>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</si>
  <si>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</si>
  <si>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</si>
  <si>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</si>
  <si>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</si>
  <si>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</si>
  <si>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</si>
  <si>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</si>
  <si>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</si>
  <si>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</si>
  <si>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</si>
  <si>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</si>
  <si>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</si>
  <si>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</si>
  <si>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</si>
  <si>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</si>
  <si>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</si>
  <si>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</si>
  <si>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</si>
  <si>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</si>
  <si>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</si>
  <si>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</si>
  <si>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</si>
  <si>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</si>
  <si>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</si>
  <si>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</si>
  <si>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</si>
  <si>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</si>
  <si>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</si>
  <si>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</si>
  <si>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</si>
  <si>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</si>
  <si>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</si>
  <si>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</si>
  <si>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</si>
  <si>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</si>
  <si>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</si>
  <si>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</si>
  <si>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</si>
  <si>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</si>
  <si>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</si>
  <si>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</si>
  <si>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</si>
  <si>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</si>
  <si>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</si>
  <si>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</si>
  <si>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</si>
  <si>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</si>
  <si>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</si>
  <si>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</si>
  <si>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</si>
  <si>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</si>
  <si>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</si>
  <si>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</si>
  <si>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</si>
  <si>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</si>
  <si>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</si>
  <si>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</si>
  <si>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</si>
  <si>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</si>
  <si>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</si>
  <si>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</si>
  <si>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</si>
  <si>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</si>
  <si>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</si>
  <si>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</si>
  <si>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</si>
  <si>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</si>
  <si>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</si>
  <si>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</si>
  <si>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</si>
  <si>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</si>
  <si>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</si>
  <si>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</si>
  <si>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</si>
  <si>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</si>
  <si>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</si>
  <si>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</si>
  <si>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</si>
  <si>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</si>
  <si>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</si>
  <si>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</si>
  <si>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</si>
  <si>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</si>
  <si>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</si>
  <si>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</si>
  <si>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</si>
  <si>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</si>
  <si>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</si>
  <si>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</si>
  <si>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</si>
  <si>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</si>
  <si>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</si>
  <si>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</si>
  <si>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</si>
  <si>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</si>
  <si>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</si>
  <si>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</si>
  <si>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</si>
  <si>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</si>
  <si>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</si>
  <si>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</si>
  <si>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</si>
  <si>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</si>
  <si>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</si>
  <si>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</si>
  <si>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</si>
  <si>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</si>
  <si>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</si>
  <si>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</si>
  <si>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</si>
  <si>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</si>
  <si>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</si>
  <si>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</si>
  <si>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</si>
  <si>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</si>
  <si>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</si>
  <si>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</si>
  <si>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</si>
  <si>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</si>
  <si>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</si>
  <si>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</si>
  <si>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</si>
  <si>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</si>
  <si>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</si>
  <si>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</si>
  <si>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</si>
  <si>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</si>
  <si>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</si>
  <si>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</si>
  <si>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</si>
  <si>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</si>
  <si>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</si>
  <si>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</si>
  <si>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</si>
  <si>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</si>
  <si>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</si>
  <si>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</si>
  <si>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</si>
  <si>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</si>
  <si>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</si>
  <si>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</si>
  <si>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</si>
  <si>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</si>
  <si>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</si>
  <si>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</si>
  <si>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</si>
  <si>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</si>
  <si>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</si>
  <si>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</si>
  <si>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</si>
  <si>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</si>
  <si>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</si>
  <si>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</si>
  <si>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</si>
  <si>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</si>
  <si>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</si>
  <si>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</si>
  <si>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</si>
  <si>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</si>
  <si>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</si>
  <si>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</si>
  <si>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</si>
  <si>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</si>
  <si>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</si>
  <si>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</si>
  <si>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</si>
  <si>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</si>
  <si>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</si>
  <si>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</si>
  <si>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</si>
  <si>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</si>
  <si>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</si>
  <si>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</si>
  <si>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</si>
  <si>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</si>
  <si>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</si>
  <si>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</si>
  <si>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</si>
  <si>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</si>
  <si>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</si>
  <si>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</si>
  <si>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</si>
  <si>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</si>
  <si>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</si>
  <si>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</si>
  <si>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</si>
  <si>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</si>
  <si>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</si>
  <si>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</si>
  <si>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</si>
  <si>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</si>
  <si>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</si>
  <si>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</si>
  <si>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</si>
  <si>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</si>
  <si>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</si>
  <si>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</si>
  <si>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</si>
  <si>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</si>
  <si>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</si>
  <si>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</si>
  <si>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</si>
  <si>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</si>
  <si>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</si>
  <si>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</si>
  <si>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</si>
  <si>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</si>
  <si>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</si>
  <si>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</si>
  <si>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</si>
  <si>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</si>
  <si>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</si>
  <si>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</si>
  <si>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</si>
  <si>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</si>
  <si>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</si>
  <si>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</si>
  <si>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</si>
  <si>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</si>
  <si>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</si>
  <si>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</si>
  <si>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</si>
  <si>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</si>
  <si>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</si>
  <si>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</si>
  <si>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</si>
  <si>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</si>
  <si>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</si>
  <si>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</si>
  <si>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</si>
  <si>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</si>
  <si>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</si>
  <si>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</si>
  <si>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</si>
  <si>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</si>
  <si>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</si>
  <si>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</si>
  <si>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</si>
  <si>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</si>
  <si>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</si>
  <si>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</si>
  <si>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</si>
  <si>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</si>
  <si>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</si>
  <si>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</si>
  <si>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</si>
  <si>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</si>
  <si>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</si>
  <si>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</si>
  <si>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</si>
  <si>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</si>
  <si>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</si>
  <si>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</si>
  <si>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</si>
  <si>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</si>
  <si>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</si>
  <si>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</si>
  <si>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</si>
  <si>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</si>
  <si>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</si>
  <si>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</si>
  <si>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</si>
  <si>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</si>
  <si>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</si>
  <si>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</si>
  <si>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</si>
  <si>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</si>
  <si>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</si>
  <si>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</si>
  <si>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</si>
  <si>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</si>
  <si>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</si>
  <si>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</si>
  <si>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</si>
  <si>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</si>
  <si>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</si>
  <si>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</si>
  <si>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</si>
  <si>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</si>
  <si>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</si>
  <si>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</si>
  <si>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</si>
  <si>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</si>
  <si>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</si>
  <si>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</si>
  <si>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</si>
  <si>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</si>
  <si>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</si>
  <si>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</si>
  <si>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</si>
  <si>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</si>
  <si>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</si>
  <si>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</si>
  <si>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</si>
  <si>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</si>
  <si>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</si>
  <si>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</si>
  <si>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</si>
  <si>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</si>
  <si>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</si>
  <si>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</si>
  <si>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</si>
  <si>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</si>
  <si>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</si>
  <si>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</si>
  <si>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</si>
  <si>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</si>
  <si>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</si>
  <si>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</si>
  <si>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</si>
  <si>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</si>
  <si>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</si>
  <si>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</si>
  <si>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</si>
  <si>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</si>
  <si>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</si>
  <si>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</si>
  <si>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</si>
  <si>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</si>
  <si>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</si>
  <si>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</si>
  <si>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</si>
  <si>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</si>
  <si>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</si>
  <si>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</si>
  <si>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</si>
  <si>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</si>
  <si>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</si>
  <si>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</si>
  <si>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</si>
  <si>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</si>
  <si>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</si>
  <si>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</si>
  <si>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</si>
  <si>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</si>
  <si>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</si>
  <si>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</si>
  <si>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</si>
  <si>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</si>
  <si>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</si>
  <si>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</si>
  <si>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</si>
  <si>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</si>
  <si>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</si>
  <si>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</si>
  <si>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</si>
  <si>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</si>
  <si>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</si>
  <si>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</si>
  <si>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</si>
  <si>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</si>
  <si>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</si>
  <si>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</si>
  <si>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</si>
  <si>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</si>
  <si>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</si>
  <si>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</si>
  <si>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</si>
  <si>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</si>
  <si>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</si>
  <si>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</si>
  <si>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</si>
  <si>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</si>
  <si>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</si>
  <si>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</si>
  <si>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</si>
  <si>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</si>
  <si>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</si>
  <si>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</si>
  <si>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</si>
  <si>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</si>
  <si>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</si>
  <si>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</si>
  <si>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</si>
  <si>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</si>
  <si>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</si>
  <si>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</si>
  <si>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</si>
  <si>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</si>
  <si>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</si>
  <si>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</si>
  <si>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</si>
  <si>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</si>
  <si>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</si>
  <si>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</si>
  <si>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</si>
  <si>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</si>
  <si>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</si>
  <si>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</si>
  <si>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</si>
  <si>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</si>
  <si>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</si>
  <si>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</si>
  <si>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</si>
  <si>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</si>
  <si>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</si>
  <si>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</si>
  <si>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</si>
  <si>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</si>
  <si>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</si>
  <si>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</si>
  <si>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</si>
  <si>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</si>
  <si>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</si>
  <si>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</si>
  <si>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</si>
  <si>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</si>
  <si>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</si>
  <si>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</si>
  <si>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</si>
  <si>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</si>
  <si>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</si>
  <si>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</si>
  <si>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</si>
  <si>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</si>
  <si>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</si>
  <si>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</si>
  <si>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</si>
  <si>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</si>
  <si>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</si>
  <si>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</si>
  <si>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</si>
  <si>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</si>
  <si>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</si>
  <si>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</si>
  <si>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</si>
  <si>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</si>
  <si>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</si>
  <si>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</si>
  <si>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</si>
  <si>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</si>
  <si>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</si>
  <si>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</si>
  <si>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</si>
  <si>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</si>
  <si>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</si>
  <si>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</si>
  <si>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</si>
  <si>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</si>
  <si>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</si>
  <si>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</si>
  <si>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</si>
  <si>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</si>
  <si>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</si>
  <si>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</si>
  <si>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</si>
  <si>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</si>
  <si>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</si>
  <si>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</si>
  <si>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</si>
  <si>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</si>
  <si>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</si>
  <si>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</si>
  <si>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</si>
  <si>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</si>
  <si>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</si>
  <si>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</si>
  <si>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</si>
  <si>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</si>
  <si>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</si>
  <si>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</si>
  <si>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</si>
  <si>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</si>
  <si>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</si>
  <si>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</si>
  <si>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</si>
  <si>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</si>
  <si>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</si>
  <si>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</si>
  <si>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</si>
  <si>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</si>
  <si>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</si>
  <si>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</si>
  <si>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</si>
  <si>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</si>
  <si>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</si>
  <si>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</si>
  <si>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</si>
  <si>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</si>
  <si>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</si>
  <si>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</si>
  <si>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</si>
  <si>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</si>
  <si>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</si>
  <si>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</si>
  <si>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</si>
  <si>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</si>
  <si>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</si>
  <si>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</si>
  <si>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</si>
  <si>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</si>
  <si>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</si>
  <si>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</si>
  <si>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</si>
  <si>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</si>
  <si>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</si>
  <si>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</si>
  <si>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</si>
  <si>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</si>
  <si>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</si>
  <si>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</si>
  <si>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</si>
  <si>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</si>
  <si>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</si>
  <si>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</si>
  <si>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</si>
  <si>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</si>
  <si>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</si>
  <si>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</si>
  <si>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</si>
  <si>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</si>
  <si>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</si>
  <si>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</si>
  <si>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</si>
  <si>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</si>
  <si>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</si>
  <si>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</si>
  <si>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</si>
  <si>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</si>
  <si>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</si>
  <si>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</si>
  <si>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</si>
  <si>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</si>
  <si>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</si>
  <si>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</si>
  <si>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</si>
  <si>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</si>
  <si>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</si>
  <si>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</si>
  <si>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</si>
  <si>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</si>
  <si>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</si>
  <si>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</si>
  <si>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</si>
  <si>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</si>
  <si>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</si>
  <si>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</si>
  <si>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</si>
  <si>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</si>
  <si>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</si>
  <si>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</si>
  <si>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</si>
  <si>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</si>
  <si>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</si>
  <si>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</si>
  <si>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</si>
  <si>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</si>
  <si>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</si>
  <si>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</si>
  <si>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</si>
  <si>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</si>
  <si>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</si>
  <si>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</si>
  <si>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</si>
  <si>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</si>
  <si>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</si>
  <si>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</si>
  <si>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</si>
  <si>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</si>
  <si>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</si>
  <si>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</si>
  <si>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</si>
  <si>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</si>
  <si>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</si>
  <si>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</si>
  <si>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</si>
  <si>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</si>
  <si>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</si>
  <si>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</si>
  <si>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</si>
  <si>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</si>
  <si>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</si>
  <si>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</si>
  <si>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</si>
  <si>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</si>
  <si>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</si>
  <si>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</si>
  <si>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</si>
  <si>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</si>
  <si>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</si>
  <si>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</si>
  <si>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</si>
  <si>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</si>
  <si>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</si>
  <si>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</si>
  <si>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</si>
  <si>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</si>
  <si>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</si>
  <si>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</si>
  <si>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</si>
  <si>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</si>
  <si>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</si>
  <si>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</si>
  <si>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</si>
  <si>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</si>
  <si>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</si>
  <si>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</si>
  <si>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</si>
  <si>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</si>
  <si>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</si>
  <si>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</si>
  <si>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</si>
  <si>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</si>
  <si>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</si>
  <si>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</si>
  <si>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</si>
  <si>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</si>
  <si>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</si>
  <si>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</si>
  <si>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</si>
  <si>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</si>
  <si>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</si>
  <si>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</si>
  <si>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</si>
  <si>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</si>
  <si>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</si>
  <si>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</si>
  <si>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</si>
  <si>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</si>
  <si>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</si>
  <si>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</si>
  <si>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</si>
  <si>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</si>
  <si>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</si>
  <si>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</si>
  <si>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</si>
  <si>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</si>
  <si>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</si>
  <si>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</si>
  <si>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</si>
  <si>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</si>
  <si>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</si>
  <si>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</si>
  <si>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</si>
  <si>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</si>
  <si>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</si>
  <si>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</si>
  <si>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</si>
  <si>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</si>
  <si>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</si>
  <si>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</si>
  <si>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</si>
  <si>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</si>
  <si>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</si>
  <si>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</si>
  <si>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</si>
  <si>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</si>
  <si>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</si>
  <si>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</si>
  <si>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</si>
  <si>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</si>
  <si>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</si>
  <si>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</si>
  <si>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</si>
  <si>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</si>
  <si>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</si>
  <si>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</si>
  <si>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</si>
  <si>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</si>
  <si>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</si>
  <si>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</si>
  <si>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</si>
  <si>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</si>
  <si>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</si>
  <si>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</si>
  <si>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</si>
  <si>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</si>
  <si>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</si>
  <si>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</si>
  <si>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</si>
  <si>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</si>
  <si>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</si>
  <si>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</si>
  <si>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</si>
  <si>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</si>
  <si>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</si>
  <si>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</si>
  <si>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</si>
  <si>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</si>
  <si>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</si>
  <si>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</si>
  <si>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</si>
  <si>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</si>
  <si>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</si>
  <si>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</si>
  <si>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</si>
  <si>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</si>
  <si>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</si>
  <si>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</si>
  <si>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</si>
  <si>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</si>
  <si>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</si>
  <si>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</si>
  <si>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</si>
  <si>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</si>
  <si>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</si>
  <si>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</si>
  <si>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</si>
  <si>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</si>
  <si>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</si>
  <si>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</si>
  <si>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</si>
  <si>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</si>
  <si>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</si>
  <si>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</si>
  <si>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</si>
  <si>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</si>
  <si>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</si>
  <si>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</si>
  <si>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</si>
  <si>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</si>
  <si>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</si>
  <si>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</si>
  <si>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</si>
  <si>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</si>
  <si>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</si>
  <si>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</si>
  <si>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</si>
  <si>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</si>
  <si>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</si>
  <si>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</si>
  <si>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</si>
  <si>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</si>
  <si>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</si>
  <si>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</si>
  <si>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</si>
  <si>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</si>
  <si>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</si>
  <si>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</si>
  <si>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</si>
  <si>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</si>
  <si>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</si>
  <si>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</si>
  <si>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</si>
  <si>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</si>
  <si>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</si>
  <si>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</si>
  <si>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</si>
  <si>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</si>
  <si>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</si>
  <si>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</si>
  <si>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</si>
  <si>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</si>
  <si>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</si>
  <si>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</si>
  <si>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</si>
  <si>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</si>
  <si>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</si>
  <si>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</si>
  <si>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</si>
  <si>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</si>
  <si>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</si>
  <si>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</si>
  <si>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</si>
  <si>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</si>
  <si>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</si>
  <si>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</si>
  <si>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</si>
  <si>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</si>
  <si>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</si>
  <si>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</si>
  <si>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</si>
  <si>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</si>
  <si>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</si>
  <si>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</si>
  <si>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</si>
  <si>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</si>
  <si>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</si>
  <si>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</si>
  <si>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</si>
  <si>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</si>
  <si>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</si>
  <si>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</si>
  <si>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</si>
  <si>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</si>
  <si>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</si>
  <si>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</si>
  <si>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</si>
  <si>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</si>
  <si>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</si>
  <si>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</si>
  <si>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</si>
  <si>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</si>
  <si>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</si>
  <si>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</si>
  <si>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</si>
  <si>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</si>
  <si>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</si>
  <si>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</si>
  <si>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</si>
  <si>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</si>
  <si>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</si>
  <si>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</si>
  <si>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</si>
  <si>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</si>
  <si>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</si>
  <si>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</si>
  <si>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</si>
  <si>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</si>
  <si>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</si>
  <si>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</si>
  <si>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</si>
  <si>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</si>
  <si>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</si>
  <si>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</si>
  <si>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</si>
  <si>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</si>
  <si>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</si>
  <si>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</si>
  <si>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</si>
  <si>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</si>
  <si>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</si>
  <si>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</si>
  <si>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</si>
  <si>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</si>
  <si>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</si>
  <si>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</si>
  <si>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</si>
  <si>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</si>
  <si>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</si>
  <si>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</si>
  <si>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</si>
  <si>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</si>
  <si>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</si>
  <si>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</si>
  <si>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</si>
  <si>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</si>
  <si>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</si>
  <si>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</si>
  <si>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</si>
  <si>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</si>
  <si>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</si>
  <si>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</si>
  <si>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</si>
  <si>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</si>
  <si>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</si>
  <si>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</si>
  <si>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</si>
  <si>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</si>
  <si>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</si>
  <si>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</si>
  <si>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</si>
  <si>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</si>
  <si>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</si>
  <si>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</si>
  <si>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</si>
  <si>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</si>
  <si>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</si>
  <si>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</si>
  <si>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</si>
  <si>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</si>
  <si>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</si>
  <si>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</si>
  <si>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</si>
  <si>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</si>
  <si>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</si>
  <si>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</si>
  <si>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</si>
  <si>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</si>
  <si>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</si>
  <si>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</si>
  <si>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</si>
  <si>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</si>
  <si>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</si>
  <si>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</si>
  <si>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</si>
  <si>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</si>
  <si>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</si>
  <si>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</si>
  <si>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</si>
  <si>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</si>
  <si>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</si>
  <si>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</si>
  <si>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</si>
  <si>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</si>
  <si>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</si>
  <si>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</si>
  <si>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</si>
  <si>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</si>
  <si>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</si>
  <si>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</si>
  <si>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</si>
  <si>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</si>
  <si>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</si>
  <si>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</si>
  <si>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</si>
  <si>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</si>
  <si>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</si>
  <si>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</si>
  <si>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</si>
  <si>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</si>
  <si>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</si>
  <si>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</si>
  <si>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</si>
  <si>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</si>
  <si>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</si>
  <si>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</si>
  <si>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</si>
  <si>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</si>
  <si>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</si>
  <si>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</si>
  <si>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</si>
  <si>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</si>
  <si>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</si>
  <si>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</si>
  <si>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</si>
  <si>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</si>
  <si>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</si>
  <si>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</si>
  <si>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</si>
  <si>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</si>
  <si>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</si>
  <si>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</si>
  <si>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</si>
  <si>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</si>
  <si>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</si>
  <si>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</si>
  <si>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</si>
  <si>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</si>
  <si>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</si>
  <si>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</si>
  <si>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</si>
  <si>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</si>
  <si>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</si>
  <si>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</si>
  <si>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</si>
  <si>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</si>
  <si>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</si>
  <si>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</si>
  <si>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</si>
  <si>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</si>
  <si>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</si>
  <si>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</si>
  <si>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</si>
  <si>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</si>
  <si>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</si>
  <si>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</si>
  <si>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</si>
  <si>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</si>
  <si>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</si>
  <si>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</si>
  <si>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</si>
  <si>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</si>
  <si>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</si>
  <si>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</si>
  <si>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</si>
  <si>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</si>
  <si>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</si>
  <si>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</si>
  <si>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</si>
  <si>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</si>
  <si>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</si>
  <si>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</si>
  <si>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</si>
  <si>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</si>
  <si>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</si>
  <si>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</si>
  <si>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</si>
  <si>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</si>
  <si>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</si>
  <si>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</si>
  <si>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</si>
  <si>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</si>
  <si>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</si>
  <si>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</si>
  <si>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</si>
  <si>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</si>
  <si>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</si>
  <si>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</si>
  <si>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</si>
  <si>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</si>
  <si>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</si>
  <si>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</si>
  <si>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</si>
  <si>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</si>
  <si>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</si>
  <si>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</si>
  <si>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</si>
  <si>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</si>
  <si>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</si>
  <si>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</si>
  <si>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</si>
  <si>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</si>
  <si>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</si>
  <si>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</si>
  <si>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</si>
  <si>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</si>
  <si>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</si>
  <si>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</si>
  <si>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</si>
  <si>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</si>
  <si>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</si>
  <si>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</si>
  <si>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</si>
  <si>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</si>
  <si>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</si>
  <si>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</si>
  <si>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</si>
  <si>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</si>
  <si>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</si>
  <si>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</si>
  <si>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</si>
  <si>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</si>
  <si>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</si>
  <si>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</si>
  <si>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</si>
  <si>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</si>
  <si>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</si>
  <si>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</si>
  <si>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</si>
  <si>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</si>
  <si>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</si>
  <si>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</si>
  <si>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</si>
  <si>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</si>
  <si>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</si>
  <si>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</si>
  <si>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</si>
  <si>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</si>
  <si>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</si>
  <si>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</si>
  <si>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</si>
  <si>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</si>
  <si>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</si>
  <si>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</si>
  <si>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</si>
  <si>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</si>
  <si>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</si>
  <si>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</si>
  <si>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</si>
  <si>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</si>
  <si>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</si>
  <si>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</si>
  <si>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</si>
  <si>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</si>
  <si>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</si>
  <si>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</si>
  <si>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</si>
  <si>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</si>
  <si>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</si>
  <si>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</si>
  <si>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</si>
  <si>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</si>
  <si>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</si>
  <si>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</si>
  <si>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</si>
  <si>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</si>
  <si>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</si>
  <si>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</si>
  <si>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</si>
  <si>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</si>
  <si>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</si>
  <si>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</si>
  <si>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</si>
  <si>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</si>
  <si>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</si>
  <si>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</si>
  <si>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</si>
  <si>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</si>
  <si>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</si>
  <si>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</si>
  <si>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</si>
  <si>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</si>
  <si>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</si>
  <si>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</si>
  <si>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</si>
  <si>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</si>
  <si>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</si>
  <si>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</si>
  <si>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</si>
  <si>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</si>
  <si>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</si>
  <si>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</si>
  <si>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</si>
  <si>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</si>
  <si>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</si>
  <si>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</si>
  <si>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</si>
  <si>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</si>
  <si>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</si>
  <si>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</si>
  <si>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</si>
  <si>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</si>
  <si>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</si>
  <si>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</si>
  <si>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</si>
  <si>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</si>
  <si>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</si>
  <si>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</si>
  <si>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</si>
  <si>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</si>
  <si>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</si>
  <si>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</si>
  <si>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</si>
  <si>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</si>
  <si>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</si>
  <si>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</si>
  <si>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</si>
  <si>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</si>
  <si>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</si>
  <si>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</si>
  <si>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</si>
  <si>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</si>
  <si>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</si>
  <si>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</si>
  <si>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</si>
  <si>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</si>
  <si>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</si>
  <si>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</si>
  <si>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</si>
  <si>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</si>
  <si>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</si>
  <si>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</si>
  <si>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</si>
  <si>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</si>
  <si>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</si>
  <si>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</si>
  <si>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</si>
  <si>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</si>
  <si>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</si>
  <si>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</si>
  <si>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</si>
  <si>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</si>
  <si>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</si>
  <si>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</si>
  <si>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</si>
  <si>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</si>
  <si>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</si>
  <si>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</si>
  <si>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</si>
  <si>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</si>
  <si>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</si>
  <si>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</si>
  <si>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</si>
  <si>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</si>
  <si>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</si>
  <si>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</si>
  <si>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</si>
  <si>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</si>
  <si>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</si>
  <si>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</si>
  <si>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</si>
  <si>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</si>
  <si>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</si>
  <si>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</si>
  <si>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</si>
  <si>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</si>
  <si>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</si>
  <si>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</si>
  <si>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</si>
  <si>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</si>
  <si>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</si>
  <si>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</si>
  <si>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</si>
  <si>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</si>
  <si>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</si>
  <si>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</si>
  <si>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</si>
  <si>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</si>
  <si>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</si>
  <si>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</si>
  <si>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</si>
  <si>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</si>
  <si>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</si>
  <si>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</si>
  <si>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</si>
  <si>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</si>
  <si>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</si>
  <si>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</si>
  <si>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</si>
  <si>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</si>
  <si>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</si>
  <si>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</si>
  <si>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</si>
  <si>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</si>
  <si>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</si>
  <si>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</si>
  <si>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</si>
  <si>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</si>
  <si>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</si>
  <si>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</si>
  <si>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</si>
  <si>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</si>
  <si>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</si>
  <si>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</si>
  <si>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</si>
  <si>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</si>
  <si>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</si>
  <si>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</si>
  <si>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</si>
  <si>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</si>
  <si>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</si>
  <si>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</si>
  <si>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</si>
  <si>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</si>
  <si>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</si>
  <si>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</si>
  <si>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</si>
  <si>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</si>
  <si>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</si>
  <si>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</si>
  <si>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</si>
  <si>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</si>
  <si>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</si>
  <si>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</si>
  <si>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</si>
  <si>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</si>
  <si>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</si>
  <si>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</si>
  <si>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</si>
  <si>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</si>
  <si>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</si>
  <si>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</si>
  <si>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</si>
  <si>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</si>
  <si>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</si>
  <si>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</si>
  <si>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</si>
  <si>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</si>
  <si>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</si>
  <si>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</si>
  <si>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</si>
  <si>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</si>
  <si>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</si>
  <si>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</si>
  <si>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</si>
  <si>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</si>
  <si>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</si>
  <si>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</si>
  <si>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</si>
  <si>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</si>
  <si>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</si>
  <si>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</si>
  <si>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</si>
  <si>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</si>
  <si>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</si>
  <si>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</si>
  <si>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</si>
  <si>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</si>
  <si>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</si>
  <si>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</si>
  <si>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</si>
  <si>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</si>
  <si>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</si>
  <si>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</si>
  <si>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</si>
  <si>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</si>
  <si>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</si>
  <si>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</si>
  <si>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</si>
  <si>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</si>
  <si>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</si>
  <si>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</si>
  <si>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</si>
  <si>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</si>
  <si>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</si>
  <si>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</si>
  <si>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</si>
  <si>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</si>
  <si>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</si>
  <si>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</si>
  <si>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</si>
  <si>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</si>
  <si>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</si>
  <si>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</si>
  <si>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</si>
  <si>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</si>
  <si>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</si>
  <si>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</si>
  <si>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</si>
  <si>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</si>
  <si>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</si>
  <si>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</si>
  <si>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</si>
  <si>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</si>
  <si>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</si>
  <si>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</si>
  <si>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</si>
  <si>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</si>
  <si>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</si>
  <si>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</si>
  <si>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</si>
  <si>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</si>
  <si>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</si>
  <si>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</si>
  <si>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</si>
  <si>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</si>
  <si>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</si>
  <si>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</si>
  <si>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</si>
  <si>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</si>
  <si>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</si>
  <si>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</si>
  <si>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</si>
  <si>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</si>
  <si>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</si>
  <si>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</si>
  <si>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</si>
  <si>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</si>
  <si>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</si>
  <si>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</si>
  <si>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</si>
  <si>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</si>
  <si>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</si>
  <si>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</si>
  <si>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</si>
  <si>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</si>
  <si>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</si>
  <si>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</si>
  <si>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</si>
  <si>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</si>
  <si>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</si>
  <si>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</si>
  <si>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</si>
  <si>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</si>
  <si>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</si>
  <si>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</si>
  <si>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</si>
  <si>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</si>
  <si>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</si>
  <si>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</si>
  <si>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</si>
  <si>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</si>
  <si>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</si>
  <si>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</si>
  <si>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</si>
  <si>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</si>
  <si>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</si>
  <si>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</si>
  <si>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</si>
  <si>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</si>
  <si>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</si>
  <si>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</si>
  <si>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</si>
  <si>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</si>
  <si>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</si>
  <si>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</si>
  <si>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</si>
  <si>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</si>
  <si>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</si>
  <si>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</si>
  <si>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</si>
  <si>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</si>
  <si>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</si>
  <si>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</si>
  <si>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</si>
  <si>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</si>
  <si>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</si>
  <si>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</si>
  <si>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</si>
  <si>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</si>
  <si>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</si>
  <si>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</si>
  <si>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</si>
  <si>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</si>
  <si>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</si>
  <si>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</si>
  <si>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</si>
  <si>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</si>
  <si>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</si>
  <si>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</si>
  <si>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</si>
  <si>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</si>
  <si>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</si>
  <si>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</si>
  <si>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</si>
  <si>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</si>
  <si>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</si>
  <si>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</si>
  <si>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</si>
  <si>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</si>
  <si>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</si>
  <si>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</si>
  <si>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</si>
  <si>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</si>
  <si>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</si>
  <si>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</si>
  <si>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</si>
  <si>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</si>
  <si>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</si>
  <si>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</si>
  <si>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</si>
  <si>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</si>
  <si>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</si>
  <si>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</si>
  <si>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</si>
  <si>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</si>
  <si>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</si>
  <si>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</si>
  <si>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</si>
  <si>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</si>
  <si>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</si>
  <si>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</si>
  <si>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</si>
  <si>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</si>
  <si>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</si>
  <si>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</si>
  <si>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</si>
  <si>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</si>
  <si>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</si>
  <si>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</si>
  <si>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</si>
  <si>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</si>
  <si>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</si>
  <si>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</si>
  <si>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</si>
  <si>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</si>
  <si>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</si>
  <si>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</si>
  <si>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</si>
  <si>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</si>
  <si>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</si>
  <si>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</si>
  <si>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</si>
  <si>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</si>
  <si>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</si>
  <si>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</si>
  <si>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</si>
  <si>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</si>
  <si>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</si>
  <si>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</si>
  <si>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</si>
  <si>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</si>
  <si>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</si>
  <si>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</si>
  <si>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</si>
  <si>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</si>
  <si>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</si>
  <si>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</si>
  <si>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</si>
  <si>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</si>
  <si>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</si>
  <si>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</si>
  <si>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</si>
  <si>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</si>
  <si>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</si>
  <si>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</si>
  <si>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</si>
  <si>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</si>
  <si>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</si>
  <si>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</si>
  <si>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</si>
  <si>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</si>
  <si>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</si>
  <si>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</si>
  <si>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</si>
  <si>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</si>
  <si>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</si>
  <si>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</si>
  <si>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</si>
  <si>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</si>
  <si>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</si>
  <si>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</si>
  <si>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</si>
  <si>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</si>
  <si>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</si>
  <si>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</si>
  <si>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</si>
  <si>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</si>
  <si>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</si>
  <si>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</si>
  <si>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</si>
  <si>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</si>
  <si>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</si>
  <si>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</si>
  <si>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</si>
  <si>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</si>
  <si>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</si>
  <si>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</si>
  <si>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</si>
  <si>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</si>
  <si>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</si>
  <si>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</si>
  <si>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</si>
  <si>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</si>
  <si>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</si>
  <si>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</si>
  <si>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</si>
  <si>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</si>
  <si>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</si>
  <si>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</si>
  <si>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</si>
  <si>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</si>
  <si>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</si>
  <si>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</si>
  <si>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</si>
  <si>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</si>
  <si>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</si>
  <si>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</si>
  <si>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</si>
  <si>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</si>
  <si>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</si>
  <si>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</si>
  <si>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</si>
  <si>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</si>
  <si>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</si>
  <si>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</si>
  <si>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</si>
  <si>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</si>
  <si>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</si>
  <si>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</si>
  <si>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</si>
  <si>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</si>
  <si>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</si>
  <si>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</si>
  <si>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</si>
  <si>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</si>
  <si>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</si>
  <si>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</si>
  <si>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</si>
  <si>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</si>
  <si>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</si>
  <si>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</si>
  <si>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</si>
  <si>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</si>
  <si>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</si>
  <si>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</si>
  <si>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</si>
  <si>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</si>
  <si>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</si>
  <si>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</si>
  <si>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</si>
  <si>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</si>
  <si>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</si>
  <si>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</si>
  <si>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</si>
  <si>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</si>
  <si>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</si>
  <si>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</si>
  <si>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</si>
  <si>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</si>
  <si>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</si>
  <si>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</si>
  <si>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</si>
  <si>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</si>
  <si>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</si>
  <si>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</si>
  <si>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</si>
  <si>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</si>
  <si>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</si>
  <si>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</si>
  <si>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</si>
  <si>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</si>
  <si>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</si>
  <si>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</si>
  <si>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</si>
  <si>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</si>
  <si>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</si>
  <si>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</si>
  <si>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</si>
  <si>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</si>
  <si>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</si>
  <si>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</si>
  <si>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</si>
  <si>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</si>
  <si>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</si>
  <si>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</si>
  <si>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</si>
  <si>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</si>
  <si>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</si>
  <si>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</si>
  <si>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</si>
  <si>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</si>
  <si>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</si>
  <si>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</si>
  <si>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</si>
  <si>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</si>
  <si>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</si>
  <si>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</si>
  <si>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</si>
  <si>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</si>
  <si>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</si>
  <si>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</si>
  <si>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</si>
  <si>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</si>
  <si>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</si>
  <si>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</si>
  <si>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</si>
  <si>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</si>
  <si>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</si>
  <si>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</si>
  <si>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</si>
  <si>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</si>
  <si>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</si>
  <si>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</si>
  <si>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</si>
  <si>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</si>
  <si>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</si>
  <si>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</si>
  <si>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</si>
  <si>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</si>
  <si>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</si>
  <si>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</si>
  <si>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</si>
  <si>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</si>
  <si>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</si>
  <si>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</si>
  <si>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</si>
  <si>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</si>
  <si>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</si>
  <si>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</si>
  <si>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</si>
  <si>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</si>
  <si>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</si>
  <si>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</si>
  <si>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</si>
  <si>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</si>
  <si>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</si>
  <si>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</si>
  <si>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</si>
  <si>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</si>
  <si>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</si>
  <si>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</si>
  <si>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</si>
  <si>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</si>
  <si>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</si>
  <si>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</si>
  <si>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</si>
  <si>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</si>
  <si>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</si>
  <si>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</si>
  <si>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</si>
  <si>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</si>
  <si>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</si>
  <si>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</si>
  <si>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</si>
  <si>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</si>
  <si>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</si>
  <si>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</si>
  <si>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</si>
  <si>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</si>
  <si>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</si>
  <si>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</si>
  <si>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</si>
  <si>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</si>
  <si>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</si>
  <si>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</si>
  <si>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</si>
  <si>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</si>
  <si>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</si>
  <si>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</si>
  <si>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</si>
  <si>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</si>
  <si>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</si>
  <si>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</si>
  <si>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</si>
  <si>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</si>
  <si>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</si>
  <si>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</si>
  <si>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</si>
  <si>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</si>
  <si>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</si>
  <si>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</si>
  <si>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</si>
  <si>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</si>
  <si>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</si>
  <si>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</si>
  <si>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</si>
  <si>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</si>
  <si>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</si>
  <si>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</si>
  <si>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</si>
  <si>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</si>
  <si>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</si>
  <si>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</si>
  <si>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</si>
  <si>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</si>
  <si>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</si>
  <si>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</si>
  <si>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</si>
  <si>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</si>
  <si>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</si>
  <si>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</si>
  <si>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</si>
  <si>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</si>
  <si>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</si>
  <si>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</si>
  <si>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</si>
  <si>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</si>
  <si>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</si>
  <si>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</si>
  <si>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</si>
  <si>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</si>
  <si>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</si>
  <si>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</si>
  <si>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</si>
  <si>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</si>
  <si>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</si>
  <si>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</si>
  <si>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</si>
  <si>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</si>
  <si>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</si>
  <si>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</si>
  <si>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</si>
  <si>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</si>
  <si>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</si>
  <si>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</si>
  <si>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</si>
  <si>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</si>
  <si>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</si>
  <si>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</si>
  <si>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</si>
  <si>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</si>
  <si>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</si>
  <si>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</si>
  <si>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</si>
  <si>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</si>
  <si>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</si>
  <si>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</si>
  <si>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</si>
  <si>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</si>
  <si>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</si>
  <si>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</si>
  <si>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</si>
  <si>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</si>
  <si>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</si>
  <si>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</si>
  <si>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</si>
  <si>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</si>
  <si>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</si>
  <si>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</si>
  <si>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</si>
  <si>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</si>
  <si>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</si>
  <si>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</si>
  <si>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</si>
  <si>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</si>
  <si>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</si>
  <si>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</si>
  <si>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</si>
  <si>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</si>
  <si>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</si>
  <si>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</si>
  <si>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</si>
  <si>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</si>
  <si>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</si>
  <si>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</si>
  <si>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</si>
  <si>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</si>
  <si>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</si>
  <si>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</si>
  <si>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</si>
  <si>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</si>
  <si>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</si>
  <si>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</si>
  <si>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</si>
  <si>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</si>
  <si>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</si>
  <si>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</si>
  <si>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</si>
  <si>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</si>
  <si>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</si>
  <si>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</si>
  <si>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</si>
  <si>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</si>
  <si>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</si>
  <si>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</si>
  <si>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</si>
  <si>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</si>
  <si>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</si>
  <si>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</si>
  <si>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</si>
  <si>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</si>
  <si>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</si>
  <si>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</si>
  <si>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</si>
  <si>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</si>
  <si>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</si>
  <si>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</si>
  <si>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</si>
  <si>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</si>
  <si>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</si>
  <si>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</si>
  <si>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</si>
  <si>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</si>
  <si>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</si>
  <si>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</si>
  <si>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</si>
  <si>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</si>
  <si>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</si>
  <si>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</si>
  <si>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</si>
  <si>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</si>
  <si>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</si>
  <si>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</si>
  <si>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</si>
  <si>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</si>
  <si>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</si>
  <si>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</si>
  <si>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</si>
  <si>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</si>
  <si>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</si>
  <si>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</si>
  <si>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</si>
  <si>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</si>
  <si>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</si>
  <si>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</si>
  <si>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</si>
  <si>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</si>
  <si>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</si>
  <si>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</si>
  <si>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</si>
  <si>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</si>
  <si>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</si>
  <si>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</si>
  <si>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</si>
  <si>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</si>
  <si>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</si>
  <si>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</si>
  <si>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</si>
  <si>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</si>
  <si>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</si>
  <si>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</si>
  <si>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</si>
  <si>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</si>
  <si>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</si>
  <si>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</si>
  <si>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</si>
  <si>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</si>
  <si>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</si>
  <si>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</si>
  <si>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</si>
  <si>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</si>
  <si>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</si>
  <si>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</si>
  <si>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</si>
  <si>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</si>
  <si>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</si>
  <si>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</si>
  <si>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</si>
  <si>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</si>
  <si>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</si>
  <si>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</si>
  <si>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</si>
  <si>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</si>
  <si>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</si>
  <si>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</si>
  <si>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</si>
  <si>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</si>
  <si>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</si>
  <si>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</si>
  <si>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</si>
  <si>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</si>
  <si>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</si>
  <si>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</si>
  <si>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</si>
  <si>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</si>
  <si>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</si>
  <si>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</si>
  <si>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</si>
  <si>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</si>
  <si>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</si>
  <si>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</si>
  <si>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</si>
  <si>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</si>
  <si>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</si>
  <si>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</si>
  <si>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</si>
  <si>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</si>
  <si>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</si>
  <si>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</si>
  <si>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</si>
  <si>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</si>
  <si>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</si>
  <si>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</si>
  <si>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</si>
  <si>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</si>
  <si>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</si>
  <si>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</si>
  <si>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</si>
  <si>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</si>
  <si>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</si>
  <si>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</si>
  <si>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</si>
  <si>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</si>
  <si>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</si>
  <si>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</si>
  <si>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</si>
  <si>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</si>
  <si>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</si>
  <si>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</si>
  <si>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</si>
  <si>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</si>
  <si>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</si>
  <si>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</si>
  <si>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</si>
  <si>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</si>
  <si>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</si>
  <si>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</si>
  <si>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</si>
  <si>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</si>
  <si>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</si>
  <si>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</si>
  <si>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</si>
  <si>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</si>
  <si>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</si>
  <si>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</si>
  <si>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</si>
  <si>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</si>
  <si>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</si>
  <si>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</si>
  <si>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</si>
  <si>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</si>
  <si>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</si>
  <si>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</si>
  <si>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</si>
  <si>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</si>
  <si>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</si>
  <si>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</si>
  <si>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</si>
  <si>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</si>
  <si>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</si>
  <si>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</si>
  <si>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</si>
  <si>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</si>
  <si>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</si>
  <si>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</si>
  <si>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</si>
  <si>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</si>
  <si>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</si>
  <si>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</si>
  <si>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</si>
  <si>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</si>
  <si>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</si>
  <si>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</si>
  <si>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</si>
  <si>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</si>
  <si>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</si>
  <si>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</si>
  <si>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</si>
  <si>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</si>
  <si>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</si>
  <si>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</si>
  <si>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</si>
  <si>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</si>
  <si>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</si>
  <si>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</si>
  <si>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</si>
  <si>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</si>
  <si>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</si>
  <si>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</si>
  <si>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</si>
  <si>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</si>
  <si>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</si>
  <si>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</si>
  <si>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</si>
  <si>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</si>
  <si>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</si>
  <si>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</si>
  <si>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</si>
  <si>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</si>
  <si>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</si>
  <si>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</si>
  <si>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</si>
  <si>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</si>
  <si>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</si>
  <si>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</si>
  <si>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</si>
  <si>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</si>
  <si>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</si>
  <si>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</si>
  <si>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</si>
  <si>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</si>
  <si>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</si>
  <si>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</si>
  <si>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</si>
  <si>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</si>
  <si>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</si>
  <si>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</si>
  <si>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</si>
  <si>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</si>
  <si>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</si>
  <si>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</si>
  <si>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</si>
  <si>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</si>
  <si>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</si>
  <si>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</si>
  <si>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</si>
  <si>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</si>
  <si>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</si>
  <si>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</si>
  <si>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</si>
  <si>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</si>
  <si>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</si>
  <si>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</si>
  <si>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</si>
  <si>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</si>
  <si>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</si>
  <si>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</si>
  <si>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</si>
  <si>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</si>
  <si>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</si>
  <si>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</si>
  <si>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</si>
  <si>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</si>
  <si>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</si>
  <si>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</si>
  <si>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</si>
  <si>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</si>
  <si>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</si>
  <si>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</si>
  <si>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</si>
  <si>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</si>
  <si>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</si>
  <si>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</si>
  <si>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</si>
  <si>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</si>
  <si>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</si>
  <si>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</si>
  <si>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</si>
  <si>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</si>
  <si>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</si>
  <si>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</si>
  <si>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</si>
  <si>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</si>
  <si>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</si>
  <si>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</si>
  <si>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</si>
  <si>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</si>
  <si>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</si>
  <si>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</si>
  <si>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</si>
  <si>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</si>
  <si>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</si>
  <si>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</si>
  <si>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</si>
  <si>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</si>
  <si>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</si>
  <si>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</si>
  <si>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</si>
  <si>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</si>
  <si>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</si>
  <si>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</si>
  <si>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</si>
  <si>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</si>
  <si>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</si>
  <si>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</si>
  <si>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</si>
  <si>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</si>
  <si>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</si>
  <si>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</si>
  <si>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</si>
  <si>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</si>
  <si>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</si>
  <si>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</si>
  <si>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</si>
  <si>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</si>
  <si>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</si>
  <si>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</si>
  <si>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</si>
  <si>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</si>
  <si>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</si>
  <si>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</si>
  <si>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</si>
  <si>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</si>
  <si>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</si>
  <si>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</si>
  <si>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</si>
  <si>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</si>
  <si>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</si>
  <si>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</si>
  <si>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</si>
  <si>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</si>
  <si>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</si>
  <si>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</si>
  <si>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</si>
  <si>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</si>
  <si>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</si>
  <si>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</si>
  <si>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</si>
  <si>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</si>
  <si>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</si>
  <si>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</si>
  <si>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</si>
  <si>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</si>
  <si>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</si>
  <si>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</si>
  <si>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</si>
  <si>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</si>
  <si>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</si>
  <si>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</si>
  <si>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</si>
  <si>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</si>
  <si>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</si>
  <si>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</si>
  <si>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</si>
  <si>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</si>
  <si>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</si>
  <si>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</si>
  <si>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</si>
  <si>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</si>
  <si>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</si>
  <si>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</si>
  <si>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</si>
  <si>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</si>
  <si>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</si>
  <si>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</si>
  <si>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</si>
  <si>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</si>
  <si>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</si>
  <si>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</si>
  <si>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</si>
  <si>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</si>
  <si>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</si>
  <si>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</si>
  <si>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</si>
  <si>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</si>
  <si>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</si>
  <si>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</si>
  <si>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</si>
  <si>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</si>
  <si>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</si>
  <si>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</si>
  <si>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</si>
  <si>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</si>
  <si>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</si>
  <si>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</si>
  <si>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</si>
  <si>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</si>
  <si>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</si>
  <si>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</si>
  <si>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</si>
  <si>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</si>
  <si>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</si>
  <si>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</si>
  <si>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</si>
  <si>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</si>
  <si>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</si>
  <si>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</si>
  <si>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</si>
  <si>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</si>
  <si>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</si>
  <si>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</si>
  <si>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</si>
  <si>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</si>
  <si>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</si>
  <si>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</si>
  <si>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</si>
  <si>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</si>
  <si>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</si>
  <si>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</si>
  <si>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</si>
  <si>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</si>
  <si>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</si>
  <si>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</si>
  <si>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</si>
  <si>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</si>
  <si>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</si>
  <si>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</si>
  <si>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</si>
  <si>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</si>
  <si>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</si>
  <si>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</si>
  <si>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</si>
  <si>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</si>
  <si>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</si>
  <si>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</si>
  <si>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</si>
  <si>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</si>
  <si>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</si>
  <si>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</si>
  <si>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</si>
  <si>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</si>
  <si>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</si>
  <si>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</si>
  <si>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</si>
  <si>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</si>
  <si>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</si>
  <si>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</si>
  <si>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</si>
  <si>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</si>
  <si>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</si>
  <si>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</si>
  <si>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</si>
  <si>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</si>
  <si>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</si>
  <si>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</si>
  <si>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</si>
  <si>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</si>
  <si>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</si>
  <si>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</si>
  <si>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</si>
  <si>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</si>
  <si>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</si>
  <si>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</si>
  <si>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</si>
  <si>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</si>
  <si>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</si>
  <si>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</si>
  <si>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</si>
  <si>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</si>
  <si>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</si>
  <si>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</si>
  <si>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</si>
  <si>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</si>
  <si>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</si>
  <si>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</si>
  <si>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</si>
  <si>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</si>
  <si>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</si>
  <si>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</si>
  <si>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</si>
  <si>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</si>
  <si>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</si>
  <si>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</si>
  <si>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</si>
  <si>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</si>
  <si>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</si>
  <si>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</si>
  <si>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</si>
  <si>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</si>
  <si>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</si>
  <si>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</si>
  <si>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</si>
  <si>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</si>
  <si>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</si>
  <si>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</si>
  <si>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</si>
  <si>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</si>
  <si>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</si>
  <si>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</si>
  <si>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</si>
  <si>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</si>
  <si>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</si>
  <si>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</si>
  <si>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</si>
  <si>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</si>
  <si>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</si>
  <si>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</si>
  <si>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</si>
  <si>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</si>
  <si>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</si>
  <si>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</si>
  <si>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</si>
  <si>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</si>
  <si>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</si>
  <si>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</si>
  <si>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</si>
  <si>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</si>
  <si>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</si>
  <si>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</si>
  <si>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</si>
  <si>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</si>
  <si>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</si>
  <si>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</si>
  <si>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</si>
  <si>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</si>
  <si>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</si>
  <si>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</si>
  <si>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</si>
  <si>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</si>
  <si>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</si>
  <si>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</si>
  <si>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</si>
  <si>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</si>
  <si>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</si>
  <si>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</si>
  <si>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</si>
  <si>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</si>
  <si>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</si>
  <si>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</si>
  <si>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</si>
  <si>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</si>
  <si>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</si>
  <si>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</si>
  <si>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</si>
  <si>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</si>
  <si>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</si>
  <si>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</si>
  <si>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</si>
  <si>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</si>
  <si>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</si>
  <si>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</si>
  <si>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</si>
  <si>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</si>
  <si>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</si>
  <si>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</si>
  <si>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</si>
  <si>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</si>
  <si>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</si>
  <si>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</si>
  <si>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</si>
  <si>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</si>
  <si>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</si>
  <si>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</si>
  <si>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</si>
  <si>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</si>
  <si>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</si>
  <si>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</si>
  <si>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</si>
  <si>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</si>
  <si>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</si>
  <si>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</si>
  <si>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</si>
  <si>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</si>
  <si>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</si>
  <si>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</si>
  <si>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</si>
  <si>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</si>
  <si>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</si>
  <si>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</si>
  <si>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</si>
  <si>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</si>
  <si>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</si>
  <si>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</si>
  <si>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</si>
  <si>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</si>
  <si>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</si>
  <si>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</si>
  <si>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</si>
  <si>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</si>
  <si>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</si>
  <si>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</si>
  <si>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</si>
  <si>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</si>
  <si>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</si>
  <si>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</si>
  <si>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</si>
  <si>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</si>
  <si>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</si>
  <si>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</si>
  <si>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</si>
  <si>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</si>
  <si>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</si>
  <si>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</si>
  <si>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</si>
  <si>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</si>
  <si>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</si>
  <si>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</si>
  <si>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</si>
  <si>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</si>
  <si>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</si>
  <si>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</si>
  <si>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</si>
  <si>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</si>
  <si>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</si>
  <si>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</si>
  <si>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</si>
  <si>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</si>
  <si>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</si>
  <si>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</si>
  <si>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</si>
  <si>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</si>
  <si>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</si>
  <si>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</si>
  <si>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</si>
  <si>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</si>
  <si>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</si>
  <si>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</si>
  <si>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</si>
  <si>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</si>
  <si>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</si>
  <si>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</si>
  <si>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</si>
  <si>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</si>
  <si>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</si>
  <si>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</si>
  <si>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</si>
  <si>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</si>
  <si>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</si>
  <si>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</si>
  <si>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</si>
  <si>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</si>
  <si>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</si>
  <si>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</si>
  <si>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</si>
  <si>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</si>
  <si>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</si>
  <si>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</si>
  <si>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</si>
  <si>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</si>
  <si>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</si>
  <si>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</si>
  <si>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</si>
  <si>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</si>
  <si>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</si>
  <si>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</si>
  <si>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</si>
  <si>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</si>
  <si>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</si>
  <si>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</si>
  <si>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</si>
  <si>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</si>
  <si>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</si>
  <si>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</si>
  <si>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</si>
  <si>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</si>
  <si>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</si>
  <si>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</si>
  <si>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</si>
  <si>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</si>
  <si>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</si>
  <si>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</si>
  <si>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</si>
  <si>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</si>
  <si>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</si>
  <si>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</si>
  <si>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</si>
  <si>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</si>
  <si>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</si>
  <si>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</si>
  <si>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</si>
  <si>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</si>
  <si>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</si>
  <si>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</si>
  <si>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</si>
  <si>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</si>
  <si>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</si>
  <si>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</si>
  <si>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</si>
  <si>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</si>
  <si>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</si>
  <si>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</si>
  <si>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</si>
  <si>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</si>
  <si>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</si>
  <si>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</si>
  <si>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</si>
  <si>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</si>
  <si>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</si>
  <si>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</si>
  <si>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</si>
  <si>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</si>
  <si>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</si>
  <si>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</si>
  <si>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</si>
  <si>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</si>
  <si>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</si>
  <si>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</si>
  <si>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</si>
  <si>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</si>
  <si>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</si>
  <si>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</si>
  <si>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</si>
  <si>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</si>
  <si>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</si>
  <si>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</si>
  <si>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</si>
  <si>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</si>
  <si>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</si>
  <si>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</si>
  <si>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</si>
  <si>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</si>
  <si>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</si>
  <si>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</si>
  <si>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</si>
  <si>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</si>
  <si>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</si>
  <si>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</si>
  <si>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</si>
  <si>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</si>
  <si>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</si>
  <si>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</si>
  <si>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</si>
  <si>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</si>
  <si>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</si>
  <si>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</si>
  <si>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</si>
  <si>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</si>
  <si>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</si>
  <si>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</si>
  <si>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</si>
  <si>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</si>
  <si>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</si>
  <si>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</si>
  <si>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</si>
  <si>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</si>
  <si>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</si>
  <si>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</si>
  <si>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</si>
  <si>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</si>
  <si>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</si>
  <si>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</si>
  <si>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</si>
  <si>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</si>
  <si>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</si>
  <si>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</si>
  <si>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</si>
  <si>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</si>
  <si>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</si>
  <si>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</si>
  <si>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</si>
  <si>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</si>
  <si>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</si>
  <si>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</si>
  <si>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</si>
  <si>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</si>
  <si>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</si>
  <si>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</si>
  <si>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</si>
  <si>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</si>
  <si>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</si>
  <si>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</si>
  <si>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</si>
  <si>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</si>
  <si>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</si>
  <si>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</si>
  <si>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</si>
  <si>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</si>
  <si>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</si>
  <si>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</si>
  <si>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</si>
  <si>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</si>
  <si>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</si>
  <si>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</si>
  <si>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</si>
  <si>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</si>
  <si>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</si>
  <si>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</si>
  <si>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</si>
  <si>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</si>
  <si>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</si>
  <si>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</si>
  <si>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</si>
  <si>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</si>
  <si>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</si>
  <si>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</si>
  <si>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</si>
  <si>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</si>
  <si>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</si>
  <si>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</si>
  <si>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</si>
  <si>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</si>
  <si>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</si>
  <si>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</si>
  <si>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</si>
  <si>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</si>
  <si>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</si>
  <si>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</si>
  <si>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</si>
  <si>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</si>
  <si>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</si>
  <si>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</si>
  <si>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</si>
  <si>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</si>
  <si>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</si>
  <si>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</si>
  <si>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</si>
  <si>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</si>
  <si>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</si>
  <si>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</si>
  <si>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</si>
  <si>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</si>
  <si>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</si>
  <si>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</si>
  <si>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</si>
  <si>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</si>
  <si>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</si>
  <si>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</si>
  <si>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</si>
  <si>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</si>
  <si>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</si>
  <si>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</si>
  <si>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</si>
  <si>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</si>
  <si>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</si>
  <si>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</si>
  <si>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</si>
  <si>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</si>
  <si>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</si>
  <si>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</si>
  <si>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</si>
  <si>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</si>
  <si>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</si>
  <si>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</si>
  <si>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</si>
  <si>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</si>
  <si>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</si>
  <si>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</si>
  <si>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</si>
  <si>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</si>
  <si>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</si>
  <si>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</si>
  <si>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</si>
  <si>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</si>
  <si>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</si>
  <si>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</si>
  <si>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</si>
  <si>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</si>
  <si>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</si>
  <si>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</si>
  <si>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</si>
  <si>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</si>
  <si>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</si>
  <si>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</si>
  <si>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</si>
  <si>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</si>
  <si>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</si>
  <si>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</si>
  <si>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</si>
  <si>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</si>
  <si>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</si>
  <si>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</si>
  <si>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</si>
  <si>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</si>
  <si>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</si>
  <si>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</si>
  <si>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</si>
  <si>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</si>
  <si>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</si>
  <si>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</si>
  <si>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</si>
  <si>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</si>
  <si>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</si>
  <si>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</si>
  <si>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</si>
  <si>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</si>
  <si>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</si>
  <si>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</si>
  <si>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</si>
  <si>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</si>
  <si>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</si>
  <si>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</si>
  <si>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</si>
  <si>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</si>
  <si>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</si>
  <si>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</si>
  <si>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</si>
  <si>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</si>
  <si>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</si>
  <si>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</si>
  <si>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</si>
  <si>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</si>
  <si>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</si>
  <si>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</si>
  <si>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</si>
  <si>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</si>
  <si>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</si>
  <si>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</si>
  <si>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</si>
  <si>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</si>
  <si>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</si>
  <si>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</si>
  <si>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</si>
  <si>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</si>
  <si>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</si>
  <si>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</si>
  <si>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</si>
  <si>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</si>
  <si>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</si>
  <si>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</si>
  <si>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</si>
  <si>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</si>
  <si>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</si>
  <si>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</si>
  <si>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</si>
  <si>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</si>
  <si>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</si>
  <si>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</si>
  <si>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</si>
  <si>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</si>
  <si>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</si>
  <si>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</si>
  <si>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</si>
  <si>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</si>
  <si>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</si>
  <si>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</si>
  <si>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</si>
  <si>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</si>
  <si>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</si>
  <si>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</si>
  <si>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</si>
  <si>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</si>
  <si>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</si>
  <si>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</si>
  <si>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</si>
  <si>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</si>
  <si>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</si>
  <si>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</si>
  <si>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</si>
  <si>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</si>
  <si>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</si>
  <si>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</si>
  <si>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</si>
  <si>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</si>
  <si>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</si>
  <si>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</si>
  <si>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</si>
  <si>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</si>
  <si>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</si>
  <si>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</si>
  <si>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</si>
  <si>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</si>
  <si>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</si>
  <si>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</si>
  <si>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</si>
  <si>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</si>
  <si>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</si>
  <si>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</si>
  <si>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</si>
  <si>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</si>
  <si>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</si>
  <si>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</si>
  <si>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</si>
  <si>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</si>
  <si>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</si>
  <si>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</si>
  <si>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</si>
  <si>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</si>
  <si>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</si>
  <si>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</si>
  <si>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</si>
  <si>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</si>
  <si>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</si>
  <si>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</si>
  <si>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</si>
  <si>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</si>
  <si>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</si>
  <si>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</si>
  <si>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</si>
  <si>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</si>
  <si>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</si>
  <si>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</si>
  <si>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</si>
  <si>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</si>
  <si>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</si>
  <si>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</si>
  <si>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</si>
  <si>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</si>
  <si>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</si>
  <si>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</si>
  <si>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</si>
  <si>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</si>
  <si>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</si>
  <si>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</si>
  <si>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</si>
  <si>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</si>
  <si>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</si>
  <si>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</si>
  <si>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</si>
  <si>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</si>
  <si>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</si>
  <si>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</si>
  <si>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</si>
  <si>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</si>
  <si>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</si>
  <si>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</si>
  <si>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</si>
  <si>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</si>
  <si>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</si>
  <si>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</si>
  <si>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</si>
  <si>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</si>
  <si>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</si>
  <si>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</si>
  <si>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</si>
  <si>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</si>
  <si>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</si>
  <si>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</si>
  <si>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</si>
  <si>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</si>
  <si>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</si>
  <si>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</si>
  <si>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</si>
  <si>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</si>
  <si>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</si>
  <si>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</si>
  <si>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</si>
  <si>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</si>
  <si>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</si>
  <si>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</si>
  <si>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</si>
  <si>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</si>
  <si>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</si>
  <si>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</si>
  <si>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</si>
  <si>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</si>
  <si>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</si>
  <si>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</si>
  <si>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</si>
  <si>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</si>
  <si>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</si>
  <si>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</si>
  <si>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</si>
  <si>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</si>
  <si>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</si>
  <si>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</si>
  <si>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</si>
  <si>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</si>
  <si>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</si>
  <si>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</si>
  <si>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</si>
  <si>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</si>
  <si>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</si>
  <si>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</si>
  <si>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</si>
  <si>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</si>
  <si>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</si>
  <si>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</si>
  <si>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</si>
  <si>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</si>
  <si>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</si>
  <si>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</si>
  <si>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</si>
  <si>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</si>
  <si>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</si>
  <si>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</si>
  <si>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</si>
  <si>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</si>
  <si>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</si>
  <si>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</si>
  <si>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</si>
  <si>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</si>
  <si>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</si>
  <si>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</si>
  <si>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</si>
  <si>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</si>
  <si>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</si>
  <si>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</si>
  <si>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</si>
  <si>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</si>
  <si>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</si>
  <si>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</si>
  <si>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</si>
  <si>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</si>
  <si>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</si>
  <si>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</si>
  <si>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</si>
  <si>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</si>
  <si>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</si>
  <si>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</si>
  <si>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</si>
  <si>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</si>
  <si>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</si>
  <si>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</si>
  <si>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</si>
  <si>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</si>
  <si>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</si>
  <si>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</si>
  <si>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</si>
  <si>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</si>
  <si>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</si>
  <si>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</si>
  <si>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</si>
  <si>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</si>
  <si>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</si>
  <si>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</si>
  <si>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</si>
  <si>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</si>
  <si>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</si>
  <si>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</si>
  <si>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</si>
  <si>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</si>
  <si>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</si>
  <si>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</si>
  <si>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</si>
  <si>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</si>
  <si>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</si>
  <si>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</si>
  <si>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</si>
  <si>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</si>
  <si>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</si>
  <si>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</si>
  <si>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</si>
  <si>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</si>
  <si>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</si>
  <si>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</si>
  <si>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</si>
  <si>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</si>
  <si>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</si>
  <si>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</si>
  <si>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</si>
  <si>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</si>
  <si>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</si>
  <si>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</si>
  <si>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</si>
  <si>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</si>
  <si>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</si>
  <si>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</si>
  <si>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</si>
  <si>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</si>
  <si>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</si>
  <si>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</si>
  <si>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</si>
  <si>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</si>
  <si>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</si>
  <si>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</si>
  <si>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</si>
  <si>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</si>
  <si>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</si>
  <si>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</si>
  <si>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</si>
  <si>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</si>
  <si>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</si>
  <si>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</si>
  <si>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</si>
  <si>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</si>
  <si>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</si>
  <si>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</si>
  <si>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</si>
  <si>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</si>
  <si>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</si>
  <si>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</si>
  <si>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</si>
  <si>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</si>
  <si>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</si>
  <si>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</si>
  <si>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</si>
  <si>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</si>
  <si>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</si>
  <si>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</si>
  <si>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</si>
  <si>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</si>
  <si>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</si>
  <si>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</si>
  <si>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</si>
  <si>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</si>
  <si>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</si>
  <si>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</si>
  <si>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</si>
  <si>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</si>
  <si>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</si>
  <si>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</si>
  <si>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</si>
  <si>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</si>
  <si>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</si>
  <si>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</si>
  <si>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</si>
  <si>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</si>
  <si>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</si>
  <si>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</si>
  <si>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</si>
  <si>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</si>
  <si>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</si>
  <si>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</si>
  <si>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</si>
  <si>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</si>
  <si>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</si>
  <si>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</si>
  <si>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</si>
  <si>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</si>
  <si>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</si>
  <si>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</si>
  <si>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</si>
  <si>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</si>
  <si>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</si>
  <si>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</si>
  <si>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</si>
  <si>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</si>
  <si>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</si>
  <si>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</si>
  <si>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</si>
  <si>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</si>
  <si>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</si>
  <si>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</si>
  <si>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</si>
  <si>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</si>
  <si>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</si>
  <si>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</si>
  <si>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</si>
  <si>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</si>
  <si>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</si>
  <si>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</si>
  <si>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</si>
  <si>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</si>
  <si>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</si>
  <si>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</si>
  <si>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</si>
  <si>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</si>
  <si>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</si>
  <si>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</si>
  <si>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</si>
  <si>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</si>
  <si>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</si>
  <si>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</si>
  <si>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</si>
  <si>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</si>
  <si>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</si>
  <si>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</si>
  <si>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</si>
  <si>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</si>
  <si>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</si>
  <si>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</si>
  <si>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</si>
  <si>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</si>
  <si>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</si>
  <si>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</si>
  <si>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</si>
  <si>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</si>
  <si>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</si>
  <si>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</si>
  <si>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</si>
  <si>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</si>
  <si>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</si>
  <si>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</si>
  <si>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</si>
  <si>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</si>
  <si>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</si>
  <si>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</si>
  <si>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</si>
  <si>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</si>
  <si>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</si>
  <si>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</si>
  <si>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</si>
  <si>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</si>
  <si>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</si>
  <si>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</si>
  <si>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</si>
  <si>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</si>
  <si>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</si>
  <si>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</si>
  <si>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</si>
  <si>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</si>
  <si>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</si>
  <si>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</si>
  <si>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</si>
  <si>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</si>
  <si>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</si>
  <si>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</si>
  <si>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</si>
  <si>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</si>
  <si>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</si>
  <si>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</si>
  <si>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</si>
  <si>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</si>
  <si>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</si>
  <si>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</si>
  <si>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</si>
  <si>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</si>
  <si>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</si>
  <si>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</si>
  <si>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</si>
  <si>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</si>
  <si>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</si>
  <si>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</si>
  <si>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</si>
  <si>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</si>
  <si>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</si>
  <si>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</si>
  <si>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</si>
  <si>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</si>
  <si>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</si>
  <si>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</si>
  <si>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</si>
  <si>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</si>
  <si>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</si>
  <si>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</si>
  <si>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</si>
  <si>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</si>
  <si>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</si>
  <si>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</si>
  <si>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</si>
  <si>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</si>
  <si>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</si>
  <si>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</si>
  <si>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</si>
  <si>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</si>
  <si>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</si>
  <si>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</si>
  <si>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</si>
  <si>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</si>
  <si>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</si>
  <si>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</si>
  <si>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</si>
  <si>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</si>
  <si>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</si>
  <si>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</si>
  <si>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</si>
  <si>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</si>
  <si>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</si>
  <si>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</si>
  <si>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</si>
  <si>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</si>
  <si>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</si>
  <si>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</si>
  <si>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</si>
  <si>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</si>
  <si>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</si>
  <si>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</si>
  <si>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</si>
  <si>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</si>
  <si>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</si>
  <si>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</si>
  <si>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</si>
  <si>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</si>
  <si>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</si>
  <si>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</si>
  <si>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</si>
  <si>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</si>
  <si>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</si>
  <si>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</si>
  <si>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</si>
  <si>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</si>
  <si>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</si>
  <si>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</si>
  <si>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</si>
  <si>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</si>
  <si>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</si>
  <si>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</si>
  <si>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</si>
  <si>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</si>
  <si>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</si>
  <si>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</si>
  <si>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</si>
  <si>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</si>
  <si>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</si>
  <si>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</si>
  <si>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</si>
  <si>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</si>
  <si>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</si>
  <si>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</si>
  <si>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</si>
  <si>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</si>
  <si>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</si>
  <si>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</si>
  <si>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</si>
  <si>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</si>
  <si>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</si>
  <si>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</si>
  <si>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</si>
  <si>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</si>
  <si>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</si>
  <si>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</si>
  <si>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</si>
  <si>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</si>
  <si>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</si>
  <si>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</si>
  <si>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</si>
  <si>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</si>
  <si>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</si>
  <si>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</si>
  <si>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</si>
  <si>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</si>
  <si>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</si>
  <si>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</si>
  <si>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</si>
  <si>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</si>
  <si>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</si>
  <si>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</si>
  <si>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</si>
  <si>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</si>
  <si>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</si>
  <si>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</si>
  <si>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</si>
  <si>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</si>
  <si>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</si>
  <si>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</si>
  <si>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</si>
  <si>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</si>
  <si>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</si>
  <si>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</si>
  <si>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</si>
  <si>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</si>
  <si>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</si>
  <si>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</si>
  <si>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</si>
  <si>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</si>
  <si>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</si>
  <si>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</si>
  <si>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</si>
  <si>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</si>
  <si>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</si>
  <si>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</si>
  <si>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</si>
  <si>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</si>
  <si>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</si>
  <si>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</si>
  <si>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</si>
  <si>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</si>
  <si>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</si>
  <si>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</si>
  <si>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</si>
  <si>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</si>
  <si>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</si>
  <si>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</si>
  <si>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</si>
  <si>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</si>
  <si>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</si>
  <si>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</si>
  <si>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</si>
  <si>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</si>
  <si>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</si>
  <si>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</si>
  <si>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</si>
  <si>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</si>
  <si>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</si>
  <si>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</si>
  <si>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</si>
  <si>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</si>
  <si>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</si>
  <si>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</si>
  <si>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</si>
  <si>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</si>
  <si>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</si>
  <si>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</si>
  <si>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</si>
  <si>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</si>
  <si>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</si>
  <si>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</si>
  <si>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</si>
  <si>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</si>
  <si>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</si>
  <si>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</si>
  <si>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</si>
  <si>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</si>
  <si>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</si>
  <si>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</si>
  <si>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</si>
  <si>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</si>
  <si>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</si>
  <si>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</si>
  <si>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</si>
  <si>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</si>
  <si>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</si>
  <si>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</si>
  <si>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</si>
  <si>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</si>
  <si>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</si>
  <si>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</si>
  <si>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</si>
  <si>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</si>
  <si>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</si>
  <si>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</si>
  <si>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</si>
  <si>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</si>
  <si>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</si>
  <si>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</si>
  <si>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</si>
  <si>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</si>
  <si>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</si>
  <si>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</si>
  <si>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</si>
  <si>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</si>
  <si>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</si>
  <si>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</si>
  <si>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</si>
  <si>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</si>
  <si>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</si>
  <si>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</si>
  <si>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</si>
  <si>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</si>
  <si>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</si>
  <si>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</si>
  <si>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</si>
  <si>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</si>
  <si>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</si>
  <si>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</si>
  <si>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</si>
  <si>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</si>
  <si>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</si>
  <si>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</si>
  <si>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</si>
  <si>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</si>
  <si>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</si>
  <si>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</si>
  <si>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</si>
  <si>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</si>
  <si>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</si>
  <si>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</si>
  <si>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</si>
  <si>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</si>
  <si>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</si>
  <si>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</si>
  <si>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</si>
  <si>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</si>
  <si>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</si>
  <si>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</si>
  <si>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</si>
  <si>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</si>
  <si>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</si>
  <si>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</si>
  <si>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</si>
  <si>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</si>
  <si>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</si>
  <si>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</si>
  <si>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</si>
  <si>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</si>
  <si>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</si>
  <si>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</si>
  <si>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</si>
  <si>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</si>
  <si>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</si>
  <si>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</si>
  <si>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</si>
  <si>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</si>
  <si>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</si>
  <si>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</si>
  <si>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</si>
  <si>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</si>
  <si>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</si>
  <si>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</si>
  <si>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</si>
  <si>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</si>
  <si>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</si>
  <si>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</si>
  <si>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</si>
  <si>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</si>
  <si>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</si>
  <si>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</si>
  <si>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</si>
  <si>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</si>
  <si>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</si>
  <si>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</si>
  <si>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</si>
  <si>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</si>
  <si>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</si>
  <si>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</si>
  <si>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</si>
  <si>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</si>
  <si>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</si>
  <si>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</si>
  <si>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</si>
  <si>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</si>
  <si>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</si>
  <si>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</si>
  <si>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</si>
  <si>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</si>
  <si>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</si>
  <si>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</si>
  <si>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</si>
  <si>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</si>
  <si>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</si>
  <si>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</si>
  <si>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</si>
  <si>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</si>
  <si>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</si>
  <si>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</si>
  <si>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</si>
  <si>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</si>
  <si>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</si>
  <si>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</si>
  <si>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</si>
  <si>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</si>
  <si>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</si>
  <si>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</si>
  <si>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</si>
  <si>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</si>
  <si>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</si>
  <si>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</si>
  <si>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</si>
  <si>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</si>
  <si>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</si>
  <si>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</si>
  <si>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</si>
  <si>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</si>
  <si>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</si>
  <si>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</si>
  <si>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</si>
  <si>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</si>
  <si>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</si>
  <si>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</si>
  <si>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</si>
  <si>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</si>
  <si>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</si>
  <si>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</si>
  <si>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</si>
  <si>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</si>
  <si>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</si>
  <si>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</si>
  <si>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</si>
  <si>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</si>
  <si>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</si>
  <si>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</si>
  <si>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</si>
  <si>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</si>
  <si>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</si>
  <si>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</si>
  <si>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</si>
  <si>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</si>
  <si>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</si>
  <si>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</si>
  <si>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</si>
  <si>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</si>
  <si>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</si>
  <si>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</si>
  <si>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</si>
  <si>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</si>
  <si>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</si>
  <si>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</si>
  <si>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</si>
  <si>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</si>
  <si>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</si>
  <si>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</si>
  <si>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</si>
  <si>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</si>
  <si>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</si>
  <si>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</si>
  <si>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</si>
  <si>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</si>
  <si>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</si>
  <si>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</si>
  <si>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</si>
  <si>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</si>
  <si>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</si>
  <si>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</si>
  <si>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</si>
  <si>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</si>
  <si>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</si>
  <si>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</si>
  <si>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</si>
  <si>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</si>
  <si>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</si>
  <si>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</si>
  <si>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</si>
  <si>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</si>
  <si>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</si>
  <si>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</si>
  <si>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</si>
  <si>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</si>
  <si>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</si>
  <si>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</si>
  <si>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</si>
  <si>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</si>
  <si>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</si>
  <si>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</si>
  <si>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</si>
  <si>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</si>
  <si>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</si>
  <si>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</si>
  <si>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</si>
  <si>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</si>
  <si>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</si>
  <si>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</si>
  <si>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</si>
  <si>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</si>
  <si>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</si>
  <si>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</si>
  <si>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</si>
  <si>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</si>
  <si>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</si>
  <si>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</si>
  <si>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</si>
  <si>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</si>
  <si>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</si>
  <si>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</si>
  <si>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</si>
  <si>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</si>
  <si>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</si>
  <si>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</si>
  <si>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</si>
  <si>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</si>
  <si>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</si>
  <si>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</si>
  <si>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</si>
  <si>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</si>
  <si>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</si>
  <si>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</si>
  <si>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</si>
  <si>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</si>
  <si>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</si>
  <si>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</si>
  <si>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</si>
  <si>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</si>
  <si>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</si>
  <si>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</si>
  <si>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</si>
  <si>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</si>
  <si>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</si>
  <si>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</si>
  <si>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</si>
  <si>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</si>
  <si>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</si>
  <si>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</si>
  <si>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</si>
  <si>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</si>
  <si>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</si>
  <si>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</si>
  <si>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</si>
  <si>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</si>
  <si>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</si>
  <si>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</si>
  <si>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</si>
  <si>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</si>
  <si>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</si>
  <si>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</si>
  <si>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</si>
  <si>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</si>
  <si>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</si>
  <si>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</si>
  <si>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</si>
  <si>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</si>
  <si>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</si>
  <si>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</si>
  <si>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</si>
  <si>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</si>
  <si>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</si>
  <si>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</si>
  <si>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</si>
  <si>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</si>
  <si>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</si>
  <si>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</si>
  <si>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</si>
  <si>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</si>
  <si>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</si>
  <si>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</si>
  <si>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</si>
  <si>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</si>
  <si>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</si>
  <si>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</si>
  <si>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</si>
  <si>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</si>
  <si>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</si>
  <si>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</si>
  <si>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</si>
  <si>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</si>
  <si>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</si>
  <si>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</si>
  <si>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</si>
  <si>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</si>
  <si>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</si>
  <si>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</si>
  <si>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</si>
  <si>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</si>
  <si>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</si>
  <si>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</si>
  <si>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</si>
  <si>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</si>
  <si>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</si>
  <si>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</si>
  <si>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</si>
  <si>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</si>
  <si>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</si>
  <si>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</si>
  <si>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</si>
  <si>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</si>
  <si>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</si>
  <si>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</si>
  <si>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</si>
  <si>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</si>
  <si>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</si>
  <si>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</si>
  <si>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</si>
  <si>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</si>
  <si>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</si>
  <si>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</si>
  <si>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</si>
  <si>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</si>
  <si>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</si>
  <si>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</si>
  <si>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</si>
  <si>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</si>
  <si>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</si>
  <si>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</si>
  <si>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</si>
  <si>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</si>
  <si>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</si>
  <si>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</si>
  <si>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</si>
  <si>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</si>
  <si>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</si>
  <si>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</si>
  <si>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</si>
  <si>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</si>
  <si>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</si>
  <si>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</si>
  <si>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</si>
  <si>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</si>
  <si>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</si>
  <si>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</si>
  <si>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</si>
  <si>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</si>
  <si>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</si>
  <si>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</si>
  <si>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</si>
  <si>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</si>
  <si>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</si>
  <si>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</si>
  <si>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</si>
  <si>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</si>
  <si>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</si>
  <si>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</si>
  <si>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</si>
  <si>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</si>
  <si>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</si>
  <si>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</si>
  <si>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</si>
  <si>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</si>
  <si>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</si>
  <si>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</si>
  <si>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</si>
  <si>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</si>
  <si>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</si>
  <si>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</si>
  <si>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</si>
  <si>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</si>
  <si>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</si>
  <si>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</si>
  <si>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</si>
  <si>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</si>
  <si>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</si>
  <si>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</si>
  <si>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</si>
  <si>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</si>
  <si>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</si>
  <si>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</si>
  <si>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</si>
  <si>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</si>
  <si>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</si>
  <si>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</si>
  <si>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</si>
  <si>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</si>
  <si>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</si>
  <si>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</si>
  <si>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</si>
  <si>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</si>
  <si>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</si>
  <si>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</si>
  <si>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</si>
  <si>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</si>
  <si>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</si>
  <si>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</si>
  <si>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</si>
  <si>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</si>
  <si>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</si>
  <si>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</si>
  <si>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</si>
  <si>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</si>
  <si>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</si>
  <si>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</si>
  <si>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</si>
  <si>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</si>
  <si>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</si>
  <si>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</si>
  <si>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</si>
  <si>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</si>
  <si>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</si>
  <si>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</si>
  <si>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</si>
  <si>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</si>
  <si>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</si>
  <si>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</si>
  <si>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</si>
  <si>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</si>
  <si>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</si>
  <si>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</si>
  <si>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</si>
  <si>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</si>
  <si>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</si>
  <si>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</si>
  <si>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</si>
  <si>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</si>
  <si>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</si>
  <si>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</si>
  <si>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</si>
  <si>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</si>
  <si>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</si>
  <si>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</si>
  <si>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</si>
  <si>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</si>
  <si>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</si>
  <si>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</si>
  <si>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</si>
  <si>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</si>
  <si>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</si>
  <si>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</si>
  <si>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</si>
  <si>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</si>
  <si>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</si>
  <si>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</si>
  <si>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</si>
  <si>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</si>
  <si>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</si>
  <si>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</si>
  <si>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</si>
  <si>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</si>
  <si>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</si>
  <si>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</si>
  <si>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</si>
  <si>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</si>
  <si>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</si>
  <si>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</si>
  <si>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</si>
  <si>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</si>
  <si>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</si>
  <si>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</si>
  <si>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</si>
  <si>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</si>
  <si>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</si>
  <si>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</si>
  <si>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</si>
  <si>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</si>
  <si>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</si>
  <si>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</si>
  <si>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</si>
  <si>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</si>
  <si>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</si>
  <si>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</si>
  <si>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</si>
  <si>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</si>
  <si>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</si>
  <si>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</si>
  <si>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</si>
  <si>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</si>
  <si>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</si>
  <si>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</si>
  <si>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</si>
  <si>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</si>
  <si>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</si>
  <si>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</si>
  <si>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</si>
  <si>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</si>
  <si>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</si>
  <si>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</si>
  <si>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</si>
  <si>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</si>
  <si>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</si>
  <si>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</si>
  <si>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</si>
  <si>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</si>
  <si>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</si>
  <si>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</si>
  <si>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</si>
  <si>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</si>
  <si>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</si>
  <si>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</si>
  <si>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</si>
  <si>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</si>
  <si>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</si>
  <si>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</si>
  <si>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</si>
  <si>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</si>
  <si>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</si>
  <si>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</si>
  <si>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</si>
  <si>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</si>
  <si>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</si>
  <si>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</si>
  <si>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</si>
  <si>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</si>
  <si>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</si>
  <si>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</si>
  <si>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</si>
  <si>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</si>
  <si>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</si>
  <si>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</si>
  <si>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</si>
  <si>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</si>
  <si>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</si>
  <si>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</si>
  <si>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</si>
  <si>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</si>
  <si>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</si>
  <si>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</si>
  <si>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</si>
  <si>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</si>
  <si>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</si>
  <si>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</si>
  <si>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</si>
  <si>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</si>
  <si>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</si>
  <si>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</si>
  <si>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</si>
  <si>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</si>
  <si>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</si>
  <si>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</si>
  <si>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</si>
  <si>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</si>
  <si>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</si>
  <si>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</si>
  <si>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</si>
  <si>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</si>
  <si>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</si>
  <si>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</si>
  <si>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</si>
  <si>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</si>
  <si>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</si>
  <si>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</si>
  <si>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</si>
  <si>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</si>
  <si>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</si>
  <si>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</si>
  <si>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</si>
  <si>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</si>
  <si>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</si>
  <si>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</si>
  <si>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</si>
  <si>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</si>
  <si>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</si>
  <si>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</si>
  <si>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</si>
  <si>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</si>
  <si>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</si>
  <si>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</si>
  <si>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</si>
  <si>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</si>
  <si>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</si>
  <si>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</si>
  <si>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</si>
  <si>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</si>
  <si>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</si>
  <si>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</si>
  <si>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</si>
  <si>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</si>
  <si>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</si>
  <si>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</si>
  <si>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</si>
  <si>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</si>
  <si>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</si>
  <si>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</si>
  <si>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</si>
  <si>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</si>
  <si>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</si>
  <si>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</si>
  <si>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</si>
  <si>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</si>
  <si>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</si>
  <si>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</si>
  <si>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</si>
  <si>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</si>
  <si>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</si>
  <si>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</si>
  <si>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</si>
  <si>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</si>
  <si>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</si>
  <si>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</si>
  <si>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</si>
  <si>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</si>
  <si>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</si>
  <si>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</si>
  <si>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</si>
  <si>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</si>
  <si>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</si>
  <si>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</si>
  <si>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</si>
  <si>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</si>
  <si>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</si>
  <si>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</si>
  <si>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</si>
  <si>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</si>
  <si>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</si>
  <si>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</si>
  <si>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</si>
  <si>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</si>
  <si>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</si>
  <si>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</si>
  <si>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</si>
  <si>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</si>
  <si>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</si>
  <si>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</si>
  <si>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</si>
  <si>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</si>
  <si>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</si>
  <si>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</si>
  <si>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</si>
  <si>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</si>
  <si>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</si>
  <si>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</si>
  <si>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</si>
  <si>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</si>
  <si>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</si>
  <si>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</si>
  <si>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</si>
  <si>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</si>
  <si>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</si>
  <si>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</si>
  <si>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</si>
  <si>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</si>
  <si>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</si>
  <si>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</si>
  <si>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</si>
  <si>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</si>
  <si>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</si>
  <si>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</si>
  <si>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</si>
  <si>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</si>
  <si>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</si>
  <si>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</si>
  <si>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</si>
  <si>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</si>
  <si>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</si>
  <si>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</si>
  <si>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</si>
  <si>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</si>
  <si>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</si>
  <si>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</si>
  <si>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</si>
  <si>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</si>
  <si>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</si>
  <si>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</si>
  <si>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</si>
  <si>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</si>
  <si>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</si>
  <si>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</si>
  <si>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</si>
  <si>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</si>
  <si>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</si>
  <si>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</si>
  <si>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</si>
  <si>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</si>
  <si>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</si>
  <si>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</si>
  <si>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</si>
  <si>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</si>
  <si>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</si>
  <si>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</si>
  <si>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</si>
  <si>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</si>
  <si>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</si>
  <si>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</si>
  <si>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</si>
  <si>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</si>
  <si>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</si>
  <si>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</si>
  <si>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</si>
  <si>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</si>
  <si>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</si>
  <si>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</si>
  <si>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</si>
  <si>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</si>
  <si>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</si>
  <si>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</si>
  <si>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</si>
  <si>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</si>
  <si>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</si>
  <si>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</si>
  <si>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</si>
  <si>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</si>
  <si>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</si>
  <si>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</si>
  <si>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</si>
  <si>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</si>
  <si>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</si>
  <si>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</si>
  <si>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</si>
  <si>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</si>
  <si>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</si>
  <si>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</si>
  <si>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</si>
  <si>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</si>
  <si>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</si>
  <si>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</si>
  <si>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</si>
  <si>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</si>
  <si>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</si>
  <si>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</si>
  <si>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</si>
  <si>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</si>
  <si>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</si>
  <si>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</si>
  <si>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</si>
  <si>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</si>
  <si>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</si>
  <si>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</si>
  <si>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</si>
  <si>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</si>
  <si>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</si>
  <si>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</si>
  <si>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</si>
  <si>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</si>
  <si>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</si>
  <si>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</si>
  <si>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</si>
  <si>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</si>
  <si>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</si>
  <si>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</si>
  <si>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</si>
  <si>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</si>
  <si>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</si>
  <si>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</si>
  <si>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</si>
  <si>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</si>
  <si>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</si>
  <si>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</si>
  <si>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</si>
  <si>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</si>
  <si>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</si>
  <si>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</si>
  <si>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</si>
  <si>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</si>
  <si>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</si>
  <si>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</si>
  <si>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</si>
  <si>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</si>
  <si>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</si>
  <si>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</si>
  <si>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</si>
  <si>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</si>
  <si>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</si>
  <si>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</si>
  <si>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</si>
  <si>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</si>
  <si>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</si>
  <si>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</si>
  <si>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</si>
  <si>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</si>
  <si>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</si>
  <si>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</si>
  <si>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</si>
  <si>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</si>
  <si>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</si>
  <si>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</si>
  <si>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</si>
  <si>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</si>
  <si>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</si>
  <si>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</si>
  <si>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</si>
  <si>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</si>
  <si>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</si>
  <si>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</si>
  <si>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</si>
  <si>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</si>
  <si>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</si>
  <si>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</si>
  <si>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</si>
  <si>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</si>
  <si>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</si>
  <si>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</si>
  <si>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</si>
  <si>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</si>
  <si>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</si>
  <si>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</si>
  <si>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</si>
  <si>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</si>
  <si>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</si>
  <si>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</si>
  <si>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</si>
  <si>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</si>
  <si>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</si>
  <si>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</si>
  <si>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</si>
  <si>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</si>
  <si>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</si>
  <si>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</si>
  <si>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</si>
  <si>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</si>
  <si>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</si>
  <si>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</si>
  <si>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</si>
  <si>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</si>
  <si>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</si>
  <si>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</si>
  <si>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</si>
  <si>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</si>
  <si>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</si>
  <si>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</si>
  <si>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</si>
  <si>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</si>
  <si>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</si>
  <si>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</si>
  <si>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</si>
  <si>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</si>
  <si>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</si>
  <si>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</si>
  <si>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</si>
  <si>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</si>
  <si>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</si>
  <si>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</si>
  <si>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</si>
  <si>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</si>
  <si>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</si>
  <si>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</si>
  <si>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</si>
  <si>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</si>
  <si>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</si>
  <si>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</si>
  <si>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</si>
  <si>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</si>
  <si>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</si>
  <si>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</si>
  <si>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</si>
  <si>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</si>
  <si>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</si>
  <si>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</si>
  <si>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</si>
  <si>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</si>
  <si>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</si>
  <si>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</si>
  <si>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</si>
  <si>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</si>
  <si>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</si>
  <si>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</si>
  <si>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</si>
  <si>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</si>
  <si>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</si>
  <si>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</si>
  <si>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</si>
  <si>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</si>
  <si>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</si>
  <si>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</si>
  <si>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</si>
  <si>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</si>
  <si>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</si>
  <si>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</si>
  <si>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</si>
  <si>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</si>
  <si>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</si>
  <si>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</si>
  <si>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</si>
  <si>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</si>
  <si>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</si>
  <si>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</si>
  <si>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</si>
  <si>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</si>
  <si>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</si>
  <si>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</si>
  <si>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</si>
  <si>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</si>
  <si>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</si>
  <si>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</si>
  <si>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</si>
  <si>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</si>
  <si>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</si>
  <si>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</si>
  <si>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</si>
  <si>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</si>
  <si>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</si>
  <si>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</si>
  <si>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</si>
  <si>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</si>
  <si>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</si>
  <si>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</si>
  <si>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</si>
  <si>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</si>
  <si>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</si>
  <si>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</si>
  <si>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</si>
  <si>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</si>
  <si>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</si>
  <si>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</si>
  <si>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</si>
  <si>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</si>
  <si>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</si>
  <si>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</si>
  <si>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</si>
  <si>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</si>
  <si>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</si>
  <si>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</si>
  <si>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</si>
  <si>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</si>
  <si>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</si>
  <si>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</si>
  <si>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</si>
  <si>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</si>
  <si>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</si>
  <si>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</si>
  <si>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</si>
  <si>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</si>
  <si>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</si>
  <si>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</si>
  <si>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</si>
  <si>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</si>
  <si>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</si>
  <si>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</si>
  <si>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</si>
  <si>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</si>
  <si>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</si>
  <si>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</si>
  <si>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</si>
  <si>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</si>
  <si>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</si>
  <si>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</si>
  <si>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</si>
  <si>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</si>
  <si>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</si>
  <si>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</si>
  <si>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</si>
  <si>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</si>
  <si>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</si>
  <si>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</si>
  <si>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</si>
  <si>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</si>
  <si>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</si>
  <si>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</si>
  <si>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</si>
  <si>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</si>
  <si>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</si>
  <si>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</si>
  <si>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</si>
  <si>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</si>
  <si>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</si>
  <si>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</si>
  <si>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</si>
  <si>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</si>
  <si>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</si>
  <si>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</si>
  <si>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</si>
  <si>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</si>
  <si>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</si>
  <si>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</si>
  <si>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</si>
  <si>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</si>
  <si>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</si>
  <si>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</si>
  <si>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</si>
  <si>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</si>
  <si>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</si>
  <si>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</si>
  <si>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</si>
  <si>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</si>
  <si>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</si>
  <si>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</si>
  <si>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</si>
  <si>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</si>
  <si>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</si>
  <si>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</si>
  <si>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</si>
  <si>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</si>
  <si>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</si>
  <si>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</si>
  <si>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</si>
  <si>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</si>
  <si>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</si>
  <si>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</si>
  <si>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</si>
  <si>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</si>
  <si>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</si>
  <si>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</si>
  <si>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</si>
  <si>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</si>
  <si>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</si>
  <si>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</si>
  <si>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</si>
  <si>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</si>
  <si>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</si>
  <si>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</si>
  <si>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</si>
  <si>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</si>
  <si>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</si>
  <si>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</si>
  <si>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</si>
  <si>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</si>
  <si>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</si>
  <si>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</si>
  <si>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</si>
  <si>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</si>
  <si>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</si>
  <si>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</si>
  <si>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</si>
  <si>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</si>
  <si>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</si>
  <si>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</si>
  <si>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</si>
  <si>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</si>
  <si>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</si>
  <si>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</si>
  <si>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</si>
  <si>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</si>
  <si>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</si>
  <si>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</si>
  <si>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</si>
  <si>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</si>
  <si>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</si>
  <si>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</si>
  <si>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</si>
  <si>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</si>
  <si>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</si>
  <si>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</si>
  <si>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</si>
  <si>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</si>
  <si>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</si>
  <si>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</si>
  <si>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</si>
  <si>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</si>
  <si>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</si>
  <si>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</si>
  <si>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</si>
  <si>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</si>
  <si>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</si>
  <si>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</si>
  <si>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</si>
  <si>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</si>
  <si>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</si>
  <si>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</si>
  <si>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</si>
  <si>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</si>
  <si>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</si>
  <si>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</si>
  <si>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</si>
  <si>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</si>
  <si>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</si>
  <si>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</si>
  <si>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</si>
  <si>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</si>
  <si>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</si>
  <si>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</si>
  <si>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</si>
  <si>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</si>
  <si>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</si>
  <si>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</si>
  <si>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</si>
  <si>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</si>
  <si>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</si>
  <si>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</si>
  <si>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</si>
  <si>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</si>
  <si>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</si>
  <si>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</si>
  <si>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</si>
  <si>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</si>
  <si>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</si>
  <si>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</si>
  <si>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</si>
  <si>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</si>
  <si>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</si>
  <si>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</si>
  <si>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</si>
  <si>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</si>
  <si>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</si>
  <si>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</si>
  <si>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</si>
  <si>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</si>
  <si>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</si>
  <si>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</si>
  <si>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</si>
  <si>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</si>
  <si>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</si>
  <si>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</si>
  <si>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</si>
  <si>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</si>
  <si>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</si>
  <si>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</si>
  <si>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</si>
  <si>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</si>
  <si>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</si>
  <si>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</si>
  <si>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</si>
  <si>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</si>
  <si>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</si>
  <si>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</si>
  <si>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</si>
  <si>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</si>
  <si>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</si>
  <si>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</si>
  <si>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</si>
  <si>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</si>
  <si>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</si>
  <si>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</si>
  <si>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</si>
  <si>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</si>
  <si>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</si>
  <si>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</si>
  <si>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</si>
  <si>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</si>
  <si>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</si>
  <si>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</si>
  <si>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</si>
  <si>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</si>
  <si>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</si>
  <si>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</si>
  <si>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</si>
  <si>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</si>
  <si>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</si>
  <si>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</si>
  <si>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</si>
  <si>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</si>
  <si>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</si>
  <si>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</si>
  <si>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</si>
  <si>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</si>
  <si>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</si>
  <si>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</si>
  <si>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</si>
  <si>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</si>
  <si>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</si>
  <si>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</si>
  <si>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</si>
  <si>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</si>
  <si>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</si>
  <si>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</si>
  <si>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</si>
  <si>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</si>
  <si>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</si>
  <si>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</si>
  <si>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</si>
  <si>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</si>
  <si>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</si>
  <si>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</si>
  <si>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</si>
  <si>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</si>
  <si>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</si>
  <si>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</si>
  <si>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</si>
  <si>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</si>
  <si>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</si>
  <si>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</si>
  <si>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</si>
  <si>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</si>
  <si>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</si>
  <si>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</si>
  <si>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</si>
  <si>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</si>
  <si>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</si>
  <si>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</si>
  <si>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</si>
  <si>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</si>
  <si>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</si>
  <si>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</si>
  <si>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</si>
  <si>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</si>
  <si>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</si>
  <si>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</si>
  <si>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</si>
  <si>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</si>
  <si>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</si>
  <si>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</si>
  <si>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</si>
  <si>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</si>
  <si>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</si>
  <si>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</si>
  <si>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</si>
  <si>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</si>
  <si>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</si>
  <si>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</si>
  <si>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</si>
  <si>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</si>
  <si>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</si>
  <si>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</si>
  <si>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</si>
  <si>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</si>
  <si>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</si>
  <si>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</si>
  <si>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</si>
  <si>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</si>
  <si>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</si>
  <si>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</si>
  <si>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</si>
  <si>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</si>
  <si>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</si>
  <si>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</si>
  <si>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</si>
  <si>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</si>
  <si>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</si>
  <si>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</si>
  <si>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</si>
  <si>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</si>
  <si>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</si>
  <si>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</si>
  <si>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</si>
  <si>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</si>
  <si>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</si>
  <si>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</si>
  <si>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</si>
  <si>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</si>
  <si>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</si>
  <si>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</si>
  <si>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</si>
  <si>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</si>
  <si>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</si>
  <si>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</si>
  <si>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</si>
  <si>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</si>
  <si>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</si>
  <si>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</si>
  <si>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</si>
  <si>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</si>
  <si>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</si>
  <si>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</si>
  <si>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</si>
  <si>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</si>
  <si>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</si>
  <si>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</si>
  <si>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</si>
  <si>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</si>
  <si>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</si>
  <si>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</si>
  <si>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</si>
  <si>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</si>
  <si>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</si>
  <si>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</si>
  <si>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</si>
  <si>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</si>
  <si>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</si>
  <si>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</si>
  <si>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</si>
  <si>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</si>
  <si>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</si>
  <si>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</si>
  <si>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</si>
  <si>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</si>
  <si>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</si>
  <si>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</si>
  <si>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</si>
  <si>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</si>
  <si>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</si>
  <si>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</si>
  <si>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</si>
  <si>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</si>
  <si>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</si>
  <si>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</si>
  <si>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</si>
  <si>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</si>
  <si>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</si>
  <si>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</si>
  <si>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</si>
  <si>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</si>
  <si>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</si>
  <si>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</si>
  <si>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</si>
  <si>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</si>
  <si>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</si>
  <si>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</si>
  <si>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</si>
  <si>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</si>
  <si>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</si>
  <si>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</si>
  <si>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</si>
  <si>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</si>
  <si>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</si>
  <si>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</si>
  <si>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</si>
  <si>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</si>
  <si>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</si>
  <si>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</si>
  <si>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</si>
  <si>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</si>
  <si>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</si>
  <si>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</si>
  <si>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</si>
  <si>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</si>
  <si>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</si>
  <si>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</si>
  <si>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</si>
  <si>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</si>
  <si>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</si>
  <si>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</si>
  <si>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</si>
  <si>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</si>
  <si>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</si>
  <si>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</si>
  <si>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</si>
  <si>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</si>
  <si>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</si>
  <si>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</si>
  <si>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</si>
  <si>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</si>
  <si>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</si>
  <si>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</si>
  <si>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</si>
  <si>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</si>
  <si>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</si>
  <si>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</si>
  <si>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</si>
  <si>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</si>
  <si>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</si>
  <si>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</si>
  <si>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</si>
  <si>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</si>
  <si>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</si>
  <si>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</si>
  <si>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</si>
  <si>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</si>
  <si>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</si>
  <si>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</si>
  <si>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</si>
  <si>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</si>
  <si>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</si>
  <si>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</si>
  <si>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</si>
  <si>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</si>
  <si>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</si>
  <si>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</si>
  <si>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</si>
  <si>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</si>
  <si>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</si>
  <si>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</si>
  <si>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</si>
  <si>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</si>
  <si>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</si>
  <si>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</si>
  <si>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</si>
  <si>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</si>
  <si>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</si>
  <si>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</si>
  <si>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</si>
  <si>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</si>
  <si>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</si>
  <si>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</si>
  <si>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</si>
  <si>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</si>
  <si>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</si>
  <si>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</si>
  <si>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</si>
  <si>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</si>
  <si>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</si>
  <si>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</si>
  <si>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</si>
  <si>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</si>
  <si>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</si>
  <si>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</si>
  <si>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</si>
  <si>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</si>
  <si>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</si>
  <si>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</si>
  <si>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</si>
  <si>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</si>
  <si>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</si>
  <si>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</si>
  <si>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</si>
  <si>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</si>
  <si>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</si>
  <si>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</si>
  <si>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</si>
  <si>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</si>
  <si>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</si>
  <si>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</si>
  <si>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</si>
  <si>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</si>
  <si>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</si>
  <si>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</si>
  <si>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</si>
  <si>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</si>
  <si>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</si>
  <si>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</si>
  <si>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</si>
  <si>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</si>
  <si>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</si>
  <si>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</si>
  <si>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</si>
  <si>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</si>
  <si>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</si>
  <si>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</si>
  <si>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</si>
  <si>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</si>
  <si>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</si>
  <si>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</si>
  <si>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</si>
  <si>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</si>
  <si>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</si>
  <si>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</si>
  <si>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</si>
  <si>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</si>
  <si>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</si>
  <si>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</si>
  <si>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</si>
  <si>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</si>
  <si>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</si>
  <si>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</si>
  <si>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</si>
  <si>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</si>
  <si>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</si>
  <si>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</si>
  <si>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</si>
  <si>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</si>
  <si>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</si>
  <si>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</si>
  <si>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</si>
  <si>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</si>
  <si>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</si>
  <si>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</si>
  <si>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</si>
  <si>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</si>
  <si>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</si>
  <si>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</si>
  <si>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</si>
  <si>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</si>
  <si>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</si>
  <si>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</si>
  <si>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</si>
  <si>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</si>
  <si>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</si>
  <si>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</si>
  <si>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</si>
  <si>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</si>
  <si>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</si>
  <si>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</si>
  <si>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</si>
  <si>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</si>
  <si>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</si>
  <si>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</si>
  <si>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</si>
  <si>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</si>
  <si>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</si>
  <si>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</si>
  <si>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</si>
  <si>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</si>
  <si>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</si>
  <si>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</si>
  <si>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</si>
  <si>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</si>
  <si>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</si>
  <si>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</si>
  <si>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</si>
  <si>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</si>
  <si>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</si>
  <si>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</si>
  <si>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</si>
  <si>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</si>
  <si>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</si>
  <si>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</si>
  <si>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</si>
  <si>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</si>
  <si>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</si>
  <si>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</si>
  <si>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</si>
  <si>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</si>
  <si>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</si>
  <si>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</si>
  <si>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</si>
  <si>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</si>
  <si>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</si>
  <si>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</si>
  <si>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</si>
  <si>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</si>
  <si>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</si>
  <si>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</si>
  <si>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</si>
  <si>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</si>
  <si>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</si>
  <si>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</si>
  <si>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</si>
  <si>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</si>
  <si>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</si>
  <si>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</si>
  <si>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</si>
  <si>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</si>
  <si>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</si>
  <si>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</si>
  <si>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</si>
  <si>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</si>
  <si>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</si>
  <si>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</si>
  <si>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</si>
  <si>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</si>
  <si>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</si>
  <si>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</si>
  <si>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</si>
  <si>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</si>
  <si>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</si>
  <si>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</si>
  <si>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</si>
  <si>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</si>
  <si>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</si>
  <si>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</si>
  <si>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</si>
  <si>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</si>
  <si>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</si>
  <si>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</si>
  <si>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</si>
  <si>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</si>
  <si>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</si>
  <si>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</si>
  <si>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</si>
  <si>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</si>
  <si>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</si>
  <si>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</si>
  <si>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</si>
  <si>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</si>
  <si>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</si>
  <si>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</si>
  <si>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</si>
  <si>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</si>
  <si>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</si>
  <si>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</si>
  <si>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</si>
  <si>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</si>
  <si>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</si>
  <si>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</si>
  <si>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</si>
  <si>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</si>
  <si>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</si>
  <si>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</si>
  <si>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</si>
  <si>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</si>
  <si>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</si>
  <si>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</si>
  <si>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</si>
  <si>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</si>
  <si>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</si>
  <si>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</si>
  <si>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</si>
  <si>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</si>
  <si>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</si>
  <si>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</si>
  <si>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</si>
  <si>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</si>
  <si>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</si>
  <si>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</si>
  <si>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</si>
  <si>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</si>
  <si>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</si>
  <si>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</si>
  <si>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</si>
  <si>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</si>
  <si>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</si>
  <si>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</si>
  <si>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</si>
  <si>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</si>
  <si>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</si>
  <si>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</si>
  <si>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</si>
  <si>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</si>
  <si>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</si>
  <si>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</si>
  <si>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</si>
  <si>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</si>
  <si>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</si>
  <si>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</si>
  <si>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</si>
  <si>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</si>
  <si>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</si>
  <si>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</si>
  <si>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</si>
  <si>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</si>
  <si>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</si>
  <si>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</si>
  <si>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</si>
  <si>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</si>
  <si>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</si>
  <si>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</si>
  <si>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</si>
  <si>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</si>
  <si>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</si>
  <si>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</si>
  <si>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</si>
  <si>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</si>
  <si>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</si>
  <si>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</si>
  <si>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</si>
  <si>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</si>
  <si>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</si>
  <si>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</si>
  <si>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</si>
  <si>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</si>
  <si>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</si>
  <si>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</si>
  <si>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</si>
  <si>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</si>
  <si>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</si>
  <si>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</si>
  <si>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</si>
  <si>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</si>
  <si>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</si>
  <si>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</si>
  <si>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</si>
  <si>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</si>
  <si>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</si>
  <si>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</si>
  <si>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</si>
  <si>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</si>
  <si>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</si>
  <si>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</si>
  <si>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</si>
  <si>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</si>
  <si>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</si>
  <si>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</si>
  <si>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</si>
  <si>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</si>
  <si>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</si>
  <si>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</si>
  <si>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</si>
  <si>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</si>
  <si>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</si>
  <si>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</si>
  <si>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</si>
  <si>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</si>
  <si>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</si>
  <si>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</si>
  <si>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</si>
  <si>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</si>
  <si>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</si>
  <si>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</si>
  <si>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</si>
  <si>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</si>
  <si>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</si>
  <si>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</si>
  <si>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</si>
  <si>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</si>
  <si>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</si>
  <si>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</si>
  <si>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</si>
  <si>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</si>
  <si>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</si>
  <si>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</si>
  <si>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</si>
  <si>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</si>
  <si>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</si>
  <si>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</si>
  <si>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</si>
  <si>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</si>
  <si>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</si>
  <si>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</si>
  <si>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</si>
  <si>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</si>
  <si>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</si>
  <si>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</si>
  <si>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</si>
  <si>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</si>
  <si>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</si>
  <si>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</si>
  <si>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</si>
  <si>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</si>
  <si>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</si>
  <si>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</si>
  <si>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</si>
  <si>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</si>
  <si>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</si>
  <si>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</si>
  <si>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</si>
  <si>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</si>
  <si>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</si>
  <si>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</si>
  <si>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</si>
  <si>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</si>
  <si>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</si>
  <si>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</si>
  <si>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</si>
  <si>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</si>
  <si>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</si>
  <si>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</si>
  <si>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</si>
  <si>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</si>
  <si>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</si>
  <si>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</si>
  <si>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</si>
  <si>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</si>
  <si>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</si>
  <si>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</si>
  <si>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</si>
  <si>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</si>
  <si>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</si>
  <si>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</si>
  <si>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</si>
  <si>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</si>
  <si>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</si>
  <si>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</si>
  <si>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</si>
  <si>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</si>
  <si>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</si>
  <si>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</si>
  <si>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</si>
  <si>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</si>
  <si>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</si>
  <si>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</si>
  <si>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</si>
  <si>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</si>
  <si>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</si>
  <si>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</si>
  <si>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</si>
  <si>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</si>
  <si>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</si>
  <si>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</si>
  <si>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</si>
  <si>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</si>
  <si>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</si>
  <si>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</si>
  <si>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</si>
  <si>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</si>
  <si>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</si>
  <si>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</si>
  <si>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</si>
  <si>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</si>
  <si>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</si>
  <si>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</si>
  <si>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</si>
  <si>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</si>
  <si>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</si>
  <si>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</si>
  <si>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</si>
  <si>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</si>
  <si>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</si>
  <si>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</si>
  <si>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</si>
  <si>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</si>
  <si>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</si>
  <si>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</si>
  <si>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</si>
  <si>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</si>
  <si>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</si>
  <si>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</si>
  <si>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</si>
  <si>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</si>
  <si>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</si>
  <si>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</si>
  <si>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</si>
  <si>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</si>
  <si>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</si>
  <si>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</si>
  <si>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</si>
  <si>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</si>
  <si>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</si>
  <si>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</si>
  <si>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</si>
  <si>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</si>
  <si>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</si>
  <si>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</si>
  <si>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</si>
  <si>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</si>
  <si>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</si>
  <si>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</si>
  <si>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</si>
  <si>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</si>
  <si>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</si>
  <si>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</si>
  <si>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</si>
  <si>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</si>
  <si>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</si>
  <si>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</si>
  <si>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</si>
  <si>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</si>
  <si>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</si>
  <si>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</si>
  <si>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</si>
  <si>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</si>
  <si>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</si>
  <si>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</si>
  <si>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</si>
  <si>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</si>
  <si>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</si>
  <si>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</si>
  <si>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</si>
  <si>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</si>
  <si>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</si>
  <si>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</si>
  <si>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</si>
  <si>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</si>
  <si>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</si>
  <si>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</si>
  <si>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</si>
  <si>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</si>
  <si>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</si>
  <si>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</si>
  <si>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</si>
  <si>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</si>
  <si>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</si>
  <si>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</si>
  <si>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</si>
  <si>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</si>
  <si>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</si>
  <si>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</si>
  <si>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</si>
  <si>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</si>
  <si>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</si>
  <si>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</si>
  <si>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</si>
  <si>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</si>
  <si>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</si>
  <si>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</si>
  <si>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</si>
  <si>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</si>
  <si>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</si>
  <si>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</si>
  <si>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</si>
  <si>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</si>
  <si>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</si>
  <si>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</si>
  <si>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</si>
  <si>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</si>
  <si>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</si>
  <si>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</si>
  <si>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</si>
  <si>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</si>
  <si>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</si>
  <si>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</si>
  <si>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</si>
  <si>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</si>
  <si>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</si>
  <si>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</si>
  <si>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</si>
  <si>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</si>
  <si>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</si>
  <si>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</si>
  <si>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</si>
  <si>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</si>
  <si>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</si>
  <si>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</si>
  <si>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</si>
  <si>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</si>
  <si>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</si>
  <si>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</si>
  <si>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</si>
  <si>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</si>
  <si>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</si>
  <si>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</si>
  <si>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</si>
  <si>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</si>
  <si>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</si>
  <si>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</si>
  <si>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</si>
  <si>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</si>
  <si>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</si>
  <si>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</si>
  <si>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</si>
  <si>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</si>
  <si>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</si>
  <si>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</si>
  <si>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</si>
  <si>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</si>
  <si>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</si>
  <si>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</si>
  <si>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</si>
  <si>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</si>
  <si>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</si>
  <si>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</si>
  <si>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</si>
  <si>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</si>
  <si>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</si>
  <si>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</si>
  <si>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</si>
  <si>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</si>
  <si>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</si>
  <si>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</si>
  <si>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</si>
  <si>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</si>
  <si>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</si>
  <si>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</si>
  <si>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</si>
  <si>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</si>
  <si>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</si>
  <si>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</si>
  <si>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</si>
  <si>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</si>
  <si>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</si>
  <si>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</si>
  <si>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</si>
  <si>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</si>
  <si>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</si>
  <si>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</si>
  <si>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</si>
  <si>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</si>
  <si>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</si>
  <si>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</si>
  <si>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</si>
  <si>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</si>
  <si>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</si>
  <si>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</si>
  <si>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</si>
  <si>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</si>
  <si>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</si>
  <si>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</si>
  <si>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</si>
  <si>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</si>
  <si>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</si>
  <si>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</si>
  <si>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</si>
  <si>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</si>
  <si>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</si>
  <si>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</si>
  <si>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</si>
  <si>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</si>
  <si>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</si>
  <si>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</si>
  <si>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</si>
  <si>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</si>
  <si>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</si>
  <si>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</si>
  <si>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</si>
  <si>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</si>
  <si>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</si>
  <si>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</si>
  <si>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</si>
  <si>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</si>
  <si>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</si>
  <si>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</si>
  <si>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</si>
  <si>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</si>
  <si>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</si>
  <si>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</si>
  <si>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</si>
  <si>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</si>
  <si>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</si>
  <si>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</si>
  <si>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</si>
  <si>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</si>
  <si>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</si>
  <si>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</si>
  <si>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</si>
  <si>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</si>
  <si>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</si>
  <si>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</si>
  <si>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</si>
  <si>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</si>
  <si>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</si>
  <si>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</si>
  <si>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</si>
  <si>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</si>
  <si>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</si>
  <si>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</si>
  <si>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</si>
  <si>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</si>
  <si>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</si>
  <si>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</si>
  <si>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</si>
  <si>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</si>
  <si>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</si>
  <si>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</si>
  <si>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</si>
  <si>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</si>
  <si>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</si>
  <si>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</si>
  <si>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</si>
  <si>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</si>
  <si>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</si>
  <si>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</si>
  <si>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</si>
  <si>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</si>
  <si>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</si>
  <si>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</si>
  <si>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</si>
  <si>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</si>
  <si>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</si>
  <si>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</si>
  <si>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</si>
  <si>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</si>
  <si>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</si>
  <si>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</si>
  <si>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</si>
  <si>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</si>
  <si>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</si>
  <si>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</si>
  <si>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</si>
  <si>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</si>
  <si>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</si>
  <si>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</si>
  <si>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</si>
  <si>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</si>
  <si>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</si>
  <si>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</si>
  <si>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</si>
  <si>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</si>
  <si>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</si>
  <si>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</si>
  <si>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</si>
  <si>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</si>
  <si>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</si>
  <si>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</si>
  <si>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</si>
  <si>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</si>
  <si>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</si>
  <si>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</si>
  <si>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</si>
  <si>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</si>
  <si>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</si>
  <si>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</si>
  <si>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</si>
  <si>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</si>
  <si>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</si>
  <si>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</si>
  <si>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</si>
  <si>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</si>
  <si>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</si>
  <si>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</si>
  <si>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</si>
  <si>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</si>
  <si>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</si>
  <si>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</si>
  <si>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</si>
  <si>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</si>
  <si>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</si>
  <si>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</si>
  <si>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</si>
  <si>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</si>
  <si>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</si>
  <si>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</si>
  <si>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</si>
  <si>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</si>
  <si>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</si>
  <si>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</si>
  <si>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</si>
  <si>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</si>
  <si>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</si>
  <si>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</si>
  <si>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</si>
  <si>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</si>
  <si>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</si>
  <si>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</si>
  <si>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</si>
  <si>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</si>
  <si>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</si>
  <si>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</si>
  <si>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</si>
  <si>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</si>
  <si>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</si>
  <si>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</si>
  <si>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</si>
  <si>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</si>
  <si>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</si>
  <si>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</si>
  <si>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</si>
  <si>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</si>
  <si>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</si>
  <si>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</si>
  <si>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</si>
  <si>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</si>
  <si>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</si>
  <si>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</si>
  <si>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</si>
  <si>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</si>
  <si>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</si>
  <si>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</si>
  <si>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</si>
  <si>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</si>
  <si>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</si>
  <si>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</si>
  <si>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</si>
  <si>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</si>
  <si>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</si>
  <si>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</si>
  <si>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</si>
  <si>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</si>
  <si>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</si>
  <si>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</si>
  <si>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</si>
  <si>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</si>
  <si>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</si>
  <si>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</si>
  <si>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</si>
  <si>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</si>
  <si>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</si>
  <si>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</si>
  <si>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</si>
  <si>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</si>
  <si>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</si>
  <si>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</si>
  <si>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</si>
  <si>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</si>
  <si>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</si>
  <si>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</si>
  <si>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</si>
  <si>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</si>
  <si>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</si>
  <si>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</si>
  <si>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</si>
  <si>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</si>
  <si>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</si>
  <si>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</si>
  <si>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</si>
  <si>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</si>
  <si>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</si>
  <si>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</si>
  <si>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</si>
  <si>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</si>
  <si>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</si>
  <si>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</si>
  <si>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</si>
  <si>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</si>
  <si>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</si>
  <si>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</si>
  <si>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</si>
  <si>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</si>
  <si>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</si>
  <si>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</si>
  <si>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</si>
  <si>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</si>
  <si>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</si>
  <si>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</si>
  <si>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</si>
  <si>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</si>
  <si>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</si>
  <si>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</si>
  <si>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</si>
  <si>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</si>
  <si>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</si>
  <si>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</si>
  <si>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</si>
  <si>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</si>
  <si>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</si>
  <si>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</si>
  <si>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</si>
  <si>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</si>
  <si>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</si>
  <si>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</si>
  <si>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</si>
  <si>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</si>
  <si>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</si>
  <si>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</si>
  <si>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</si>
  <si>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</si>
  <si>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</si>
  <si>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</si>
  <si>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</si>
  <si>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</si>
  <si>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</si>
  <si>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</si>
  <si>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</si>
  <si>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</si>
  <si>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</si>
  <si>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</si>
  <si>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</si>
  <si>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</si>
  <si>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</si>
  <si>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</si>
  <si>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</si>
  <si>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</si>
  <si>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</si>
  <si>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</si>
  <si>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</si>
  <si>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</si>
  <si>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</si>
  <si>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</si>
  <si>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</si>
  <si>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</si>
  <si>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</si>
  <si>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</si>
  <si>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</si>
  <si>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</si>
  <si>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</si>
  <si>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</si>
  <si>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</si>
  <si>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</si>
  <si>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</si>
  <si>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</si>
  <si>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</si>
  <si>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</si>
  <si>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</si>
  <si>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</si>
  <si>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</si>
  <si>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</si>
  <si>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</si>
  <si>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</si>
  <si>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</si>
  <si>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</si>
  <si>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</si>
  <si>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</si>
  <si>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</si>
  <si>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</si>
  <si>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</si>
  <si>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</si>
  <si>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</si>
  <si>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</si>
  <si>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</si>
  <si>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</si>
  <si>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</si>
  <si>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</si>
  <si>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</si>
  <si>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</si>
  <si>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</si>
  <si>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</si>
  <si>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</si>
  <si>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</si>
  <si>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</si>
  <si>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</si>
  <si>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</si>
  <si>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</si>
  <si>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</si>
  <si>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</si>
  <si>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</si>
  <si>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</si>
  <si>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</si>
  <si>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</si>
  <si>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</si>
  <si>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</si>
  <si>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</si>
  <si>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</si>
  <si>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</si>
  <si>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</si>
  <si>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</si>
  <si>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</si>
  <si>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</si>
  <si>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</si>
  <si>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</si>
  <si>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</si>
  <si>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</si>
  <si>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</si>
  <si>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</si>
  <si>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</si>
  <si>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</si>
  <si>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</si>
  <si>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</si>
  <si>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</si>
  <si>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</si>
  <si>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</si>
  <si>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</si>
  <si>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</si>
  <si>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</si>
  <si>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</si>
  <si>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</si>
  <si>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</si>
  <si>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</si>
  <si>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</si>
  <si>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</si>
  <si>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</si>
  <si>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</si>
  <si>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</si>
  <si>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</si>
  <si>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</si>
  <si>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</si>
  <si>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</si>
  <si>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</si>
  <si>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</si>
  <si>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</si>
  <si>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</si>
  <si>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</si>
  <si>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</si>
  <si>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</si>
  <si>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</si>
  <si>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</si>
  <si>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</si>
  <si>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</si>
  <si>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</si>
  <si>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</si>
  <si>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</si>
  <si>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</si>
  <si>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</si>
  <si>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</si>
  <si>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</si>
  <si>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</si>
  <si>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</si>
  <si>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</si>
  <si>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</si>
  <si>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</si>
  <si>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</si>
  <si>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</si>
  <si>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</si>
  <si>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</si>
  <si>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</si>
  <si>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</si>
  <si>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</si>
  <si>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</si>
  <si>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</si>
  <si>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</si>
  <si>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</si>
  <si>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</si>
  <si>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</si>
  <si>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</si>
  <si>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</si>
  <si>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</si>
  <si>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</si>
  <si>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</si>
  <si>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</si>
  <si>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</si>
  <si>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</si>
  <si>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</si>
  <si>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</si>
  <si>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</si>
  <si>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</si>
  <si>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</si>
  <si>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</si>
  <si>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</si>
  <si>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</si>
  <si>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</si>
  <si>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</si>
  <si>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</si>
  <si>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</si>
  <si>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</si>
  <si>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</si>
  <si>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</si>
  <si>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</si>
  <si>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</si>
  <si>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</si>
  <si>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</si>
  <si>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</si>
  <si>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</si>
  <si>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</si>
  <si>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</si>
  <si>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</si>
  <si>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</si>
  <si>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</si>
  <si>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</si>
  <si>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</si>
  <si>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</si>
  <si>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</si>
  <si>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</si>
  <si>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</si>
  <si>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</si>
  <si>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</si>
  <si>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</si>
  <si>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</si>
  <si>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</si>
  <si>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</si>
  <si>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</si>
  <si>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</si>
  <si>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</si>
  <si>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</si>
  <si>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</si>
  <si>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</si>
  <si>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</si>
  <si>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</si>
  <si>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</si>
  <si>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</si>
  <si>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</si>
  <si>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</si>
  <si>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</si>
  <si>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</si>
  <si>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</si>
  <si>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</si>
  <si>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</si>
  <si>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</si>
  <si>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</si>
  <si>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</si>
  <si>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</si>
  <si>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</si>
  <si>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</si>
  <si>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</si>
  <si>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</si>
  <si>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</si>
  <si>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</si>
  <si>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</si>
  <si>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</si>
  <si>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</si>
  <si>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</si>
  <si>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</si>
  <si>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</si>
  <si>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</si>
  <si>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</si>
  <si>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</si>
  <si>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</si>
  <si>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</si>
  <si>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</si>
  <si>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</si>
  <si>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</si>
  <si>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</si>
  <si>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</si>
  <si>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</si>
  <si>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</si>
  <si>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</si>
  <si>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</si>
  <si>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</si>
  <si>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</si>
  <si>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</si>
  <si>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</si>
  <si>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</si>
  <si>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</si>
  <si>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</si>
  <si>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</si>
  <si>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</si>
  <si>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</si>
  <si>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</si>
  <si>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</si>
  <si>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</si>
  <si>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</si>
  <si>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</si>
  <si>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</si>
  <si>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</si>
  <si>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</si>
  <si>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</si>
  <si>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</si>
  <si>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</si>
  <si>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</si>
  <si>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</si>
  <si>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</si>
  <si>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</si>
  <si>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</si>
  <si>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</si>
  <si>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</si>
  <si>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</si>
  <si>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</si>
  <si>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</si>
  <si>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</si>
  <si>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</si>
  <si>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</si>
  <si>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</si>
  <si>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</si>
  <si>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</si>
  <si>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</si>
  <si>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</si>
  <si>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</si>
  <si>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</si>
  <si>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</si>
  <si>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</si>
  <si>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</si>
  <si>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</si>
  <si>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</si>
  <si>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</si>
  <si>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</si>
  <si>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</si>
  <si>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</si>
  <si>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</si>
  <si>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</si>
  <si>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</si>
  <si>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</si>
  <si>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</si>
  <si>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</si>
  <si>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</si>
  <si>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</si>
  <si>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</si>
  <si>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</si>
  <si>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</si>
  <si>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</si>
  <si>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</si>
  <si>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</si>
  <si>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</si>
  <si>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</si>
  <si>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</si>
  <si>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</si>
  <si>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</si>
  <si>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</si>
  <si>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</si>
  <si>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</si>
  <si>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</si>
  <si>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</si>
  <si>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</si>
  <si>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</si>
  <si>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</si>
  <si>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</si>
  <si>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</si>
  <si>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</si>
  <si>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</si>
  <si>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</si>
  <si>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</si>
  <si>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</si>
  <si>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</si>
  <si>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</si>
  <si>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</si>
  <si>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</si>
  <si>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</si>
  <si>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</si>
  <si>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</si>
  <si>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</si>
  <si>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</si>
  <si>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</si>
  <si>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</si>
  <si>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</si>
  <si>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</si>
  <si>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</si>
  <si>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</si>
  <si>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</si>
  <si>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</si>
  <si>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</si>
  <si>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</si>
  <si>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</si>
  <si>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</si>
  <si>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</si>
  <si>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</si>
  <si>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</si>
  <si>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</si>
  <si>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</si>
  <si>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</si>
  <si>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</si>
  <si>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</si>
  <si>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</si>
  <si>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</si>
  <si>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</si>
  <si>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</si>
  <si>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</si>
  <si>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</si>
  <si>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</si>
  <si>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</si>
  <si>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</si>
  <si>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</si>
  <si>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</si>
  <si>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</si>
  <si>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</si>
  <si>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</si>
  <si>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</si>
  <si>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</si>
  <si>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</si>
  <si>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</si>
  <si>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</si>
  <si>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</si>
  <si>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</si>
  <si>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</si>
  <si>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</si>
  <si>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</si>
  <si>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</si>
  <si>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</si>
  <si>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</si>
  <si>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</si>
  <si>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</si>
  <si>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</si>
  <si>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</si>
  <si>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</si>
  <si>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</si>
  <si>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</si>
  <si>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</si>
  <si>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</si>
  <si>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</si>
  <si>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</si>
  <si>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</si>
  <si>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</si>
  <si>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</si>
  <si>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</si>
  <si>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</si>
  <si>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</si>
  <si>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</si>
  <si>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</si>
  <si>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</si>
  <si>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</si>
  <si>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</si>
  <si>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</si>
  <si>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</si>
  <si>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</si>
  <si>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</si>
  <si>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</si>
  <si>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</si>
  <si>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</si>
  <si>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</si>
  <si>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</si>
  <si>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</si>
  <si>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</si>
  <si>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</si>
  <si>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</si>
  <si>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</si>
  <si>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</si>
  <si>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</si>
  <si>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</si>
  <si>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</si>
  <si>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</si>
  <si>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</si>
  <si>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</si>
  <si>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</si>
  <si>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</si>
  <si>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</si>
  <si>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</si>
  <si>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</si>
  <si>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</si>
  <si>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</si>
  <si>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</si>
  <si>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</si>
  <si>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</si>
  <si>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</si>
  <si>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</si>
  <si>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</si>
  <si>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</si>
  <si>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</si>
  <si>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</si>
  <si>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</si>
  <si>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</si>
  <si>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</si>
  <si>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</si>
  <si>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</si>
  <si>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</si>
  <si>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</si>
  <si>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</si>
  <si>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</si>
  <si>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</si>
  <si>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</si>
  <si>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</si>
  <si>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</si>
  <si>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</si>
  <si>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</si>
  <si>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</si>
  <si>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</si>
  <si>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</si>
  <si>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</si>
  <si>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</si>
  <si>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</si>
  <si>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</si>
  <si>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</si>
  <si>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</si>
  <si>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</si>
  <si>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</si>
  <si>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</si>
  <si>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</si>
  <si>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</si>
  <si>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</si>
  <si>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</si>
  <si>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</si>
  <si>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</si>
  <si>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</si>
  <si>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</si>
  <si>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</si>
  <si>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</si>
  <si>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</si>
  <si>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</si>
  <si>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</si>
  <si>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</si>
  <si>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</si>
  <si>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</si>
  <si>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</si>
  <si>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</si>
  <si>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</si>
  <si>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</si>
  <si>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</si>
  <si>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</si>
  <si>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</si>
  <si>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</si>
  <si>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</si>
  <si>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</si>
  <si>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</si>
  <si>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</si>
  <si>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</si>
  <si>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</si>
  <si>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</si>
  <si>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</si>
  <si>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</si>
  <si>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</si>
  <si>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</si>
  <si>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</si>
  <si>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</si>
  <si>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</si>
  <si>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</si>
  <si>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</si>
  <si>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</si>
  <si>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</si>
  <si>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</si>
  <si>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</si>
  <si>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</si>
  <si>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</si>
  <si>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</si>
  <si>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</si>
  <si>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</si>
  <si>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</si>
  <si>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</si>
  <si>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</si>
  <si>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</si>
  <si>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</si>
  <si>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</si>
  <si>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</si>
  <si>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</si>
  <si>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</si>
  <si>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</si>
  <si>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</si>
  <si>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</si>
  <si>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</si>
  <si>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</si>
  <si>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</si>
  <si>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</si>
  <si>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</si>
  <si>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</si>
  <si>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</si>
  <si>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</si>
  <si>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</si>
  <si>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</si>
  <si>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</si>
  <si>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</si>
  <si>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</si>
  <si>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</si>
  <si>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</si>
  <si>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</si>
  <si>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</si>
  <si>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</si>
  <si>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</si>
  <si>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</si>
  <si>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</si>
  <si>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</si>
  <si>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</si>
  <si>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</si>
  <si>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</si>
  <si>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</si>
  <si>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</si>
  <si>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</si>
  <si>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</si>
  <si>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</si>
  <si>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</si>
  <si>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</si>
  <si>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</si>
  <si>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</si>
  <si>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</si>
  <si>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</si>
  <si>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</si>
  <si>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</si>
  <si>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</si>
  <si>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</si>
  <si>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</si>
  <si>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</si>
  <si>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</si>
  <si>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</si>
  <si>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</si>
  <si>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</si>
  <si>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</si>
  <si>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</si>
  <si>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</si>
  <si>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</si>
  <si>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</si>
  <si>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</si>
  <si>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</si>
  <si>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</si>
  <si>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</si>
  <si>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</si>
  <si>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</si>
  <si>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</si>
  <si>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</si>
  <si>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</si>
  <si>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</si>
  <si>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</si>
  <si>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</si>
  <si>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</si>
  <si>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</si>
  <si>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</si>
  <si>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</si>
  <si>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</si>
  <si>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</si>
  <si>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</si>
  <si>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</si>
  <si>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</si>
  <si>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</si>
  <si>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</si>
  <si>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</si>
  <si>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</si>
  <si>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</si>
  <si>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</si>
  <si>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</si>
  <si>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</si>
  <si>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</si>
  <si>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</si>
  <si>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</si>
  <si>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</si>
  <si>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</si>
  <si>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</si>
  <si>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</si>
  <si>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</si>
  <si>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</si>
  <si>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</si>
  <si>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</si>
  <si>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</si>
  <si>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</si>
  <si>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</si>
  <si>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</si>
  <si>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</si>
  <si>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</si>
  <si>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</si>
  <si>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</si>
  <si>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</si>
  <si>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</si>
  <si>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</si>
  <si>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</si>
  <si>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</si>
  <si>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</si>
  <si>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</si>
  <si>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</si>
  <si>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</si>
  <si>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</si>
  <si>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</si>
  <si>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</si>
  <si>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</si>
  <si>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</si>
  <si>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</si>
  <si>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</si>
  <si>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</si>
  <si>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</si>
  <si>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</si>
  <si>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</si>
  <si>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</si>
  <si>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</si>
  <si>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</si>
  <si>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</si>
  <si>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</si>
  <si>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</si>
  <si>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</si>
  <si>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</si>
  <si>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</si>
  <si>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</si>
  <si>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</si>
  <si>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</si>
  <si>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</si>
  <si>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</si>
  <si>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</si>
  <si>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</si>
  <si>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</si>
  <si>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</si>
  <si>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</si>
  <si>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</si>
  <si>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</si>
  <si>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</si>
  <si>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</si>
  <si>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</si>
  <si>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</si>
  <si>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</si>
  <si>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</si>
  <si>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</si>
  <si>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</si>
  <si>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</si>
  <si>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</si>
  <si>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</si>
  <si>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</si>
  <si>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</si>
  <si>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</si>
  <si>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</si>
  <si>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</si>
  <si>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</si>
  <si>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</si>
  <si>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</si>
  <si>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</si>
  <si>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</si>
  <si>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</si>
  <si>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</si>
  <si>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</si>
  <si>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</si>
  <si>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</si>
  <si>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</si>
  <si>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</si>
  <si>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</si>
  <si>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</si>
  <si>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</si>
  <si>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</si>
  <si>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</si>
  <si>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</si>
  <si>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</si>
  <si>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</si>
  <si>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</si>
  <si>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</si>
  <si>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</si>
  <si>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</si>
  <si>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</si>
  <si>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</si>
  <si>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</si>
  <si>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</si>
  <si>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</si>
  <si>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</si>
  <si>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</si>
  <si>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</si>
  <si>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</si>
  <si>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</si>
  <si>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</si>
  <si>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</si>
  <si>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</si>
  <si>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</si>
  <si>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</si>
  <si>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</si>
  <si>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</si>
  <si>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</si>
  <si>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</si>
  <si>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</si>
  <si>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</si>
  <si>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</si>
  <si>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</si>
  <si>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</si>
  <si>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</si>
  <si>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</si>
  <si>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</si>
  <si>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</si>
  <si>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</si>
  <si>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</si>
  <si>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</si>
  <si>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</si>
  <si>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</si>
  <si>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</si>
  <si>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</si>
  <si>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</si>
  <si>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</si>
  <si>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</si>
  <si>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</si>
  <si>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</si>
  <si>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</si>
  <si>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</si>
  <si>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</si>
  <si>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</si>
  <si>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</si>
  <si>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</si>
  <si>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</si>
  <si>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</si>
  <si>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</si>
  <si>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</si>
  <si>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</si>
  <si>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</si>
  <si>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</si>
  <si>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</si>
  <si>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</si>
  <si>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</si>
  <si>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</si>
  <si>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</si>
  <si>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</si>
  <si>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</si>
  <si>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</si>
  <si>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</si>
  <si>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</si>
  <si>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</si>
  <si>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</si>
  <si>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</si>
  <si>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</si>
  <si>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</si>
  <si>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</si>
  <si>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</si>
  <si>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</si>
  <si>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</si>
  <si>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</si>
  <si>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</si>
  <si>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</si>
  <si>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</si>
  <si>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</si>
  <si>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</si>
  <si>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</si>
  <si>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</si>
  <si>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</si>
  <si>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</si>
  <si>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</si>
  <si>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</si>
  <si>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</si>
  <si>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</si>
  <si>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</si>
  <si>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</si>
  <si>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</si>
  <si>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</si>
  <si>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</si>
  <si>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</si>
  <si>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</si>
  <si>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</si>
  <si>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</si>
  <si>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</si>
  <si>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</si>
  <si>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</si>
  <si>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</si>
  <si>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</si>
  <si>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</si>
  <si>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</si>
  <si>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</si>
  <si>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</si>
  <si>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</si>
  <si>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</si>
  <si>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</si>
  <si>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</si>
  <si>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</si>
  <si>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</si>
  <si>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</si>
  <si>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</si>
  <si>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</si>
  <si>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</si>
  <si>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</si>
  <si>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</si>
  <si>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</si>
  <si>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</si>
  <si>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</si>
  <si>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</si>
  <si>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</si>
  <si>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</si>
  <si>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</si>
  <si>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</si>
  <si>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</si>
  <si>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</si>
  <si>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</si>
  <si>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</si>
  <si>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</si>
  <si>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</si>
  <si>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</si>
  <si>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</si>
  <si>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</si>
  <si>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</si>
  <si>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</si>
  <si>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</si>
  <si>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</si>
  <si>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</si>
  <si>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</si>
  <si>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</si>
  <si>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</si>
  <si>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</si>
  <si>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</si>
  <si>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</si>
  <si>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</si>
  <si>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</si>
  <si>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</si>
  <si>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</si>
  <si>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</si>
  <si>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</si>
  <si>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</si>
  <si>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</si>
  <si>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</si>
  <si>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</si>
  <si>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</si>
  <si>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</si>
  <si>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</si>
  <si>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</si>
  <si>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</si>
  <si>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</si>
  <si>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</si>
  <si>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</si>
  <si>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</si>
  <si>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</si>
  <si>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</si>
  <si>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</si>
  <si>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</si>
  <si>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</si>
  <si>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</si>
  <si>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</si>
  <si>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</si>
  <si>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</si>
  <si>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</si>
  <si>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</si>
  <si>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</si>
  <si>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</si>
  <si>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</si>
  <si>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</si>
  <si>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</si>
  <si>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</si>
  <si>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</si>
  <si>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</si>
  <si>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</si>
  <si>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</si>
  <si>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</si>
  <si>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</si>
  <si>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</si>
  <si>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</si>
  <si>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</si>
  <si>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</si>
  <si>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</si>
  <si>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</si>
  <si>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</si>
  <si>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</si>
  <si>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</si>
  <si>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</si>
  <si>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</si>
  <si>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</si>
  <si>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</si>
  <si>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</si>
  <si>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</si>
  <si>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</si>
  <si>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</si>
  <si>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</si>
  <si>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</si>
  <si>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</si>
  <si>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</si>
  <si>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</si>
  <si>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</si>
  <si>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</si>
  <si>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</si>
  <si>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</si>
  <si>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</si>
  <si>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</si>
  <si>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</si>
  <si>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</si>
  <si>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</si>
  <si>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</si>
  <si>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</si>
  <si>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</si>
  <si>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</si>
  <si>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</si>
  <si>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</si>
  <si>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</si>
  <si>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</si>
  <si>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</si>
  <si>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</si>
  <si>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</si>
  <si>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</si>
  <si>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</si>
  <si>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</si>
  <si>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</si>
  <si>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</si>
  <si>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</si>
  <si>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</si>
  <si>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</si>
  <si>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</si>
  <si>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</si>
  <si>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</si>
  <si>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</si>
  <si>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</si>
  <si>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</si>
  <si>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</si>
  <si>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</si>
  <si>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</si>
  <si>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</si>
  <si>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</si>
  <si>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</si>
  <si>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</si>
  <si>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</si>
  <si>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</si>
  <si>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</si>
  <si>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</si>
  <si>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</si>
  <si>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</si>
  <si>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</si>
  <si>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</si>
  <si>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</si>
  <si>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</si>
  <si>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</si>
  <si>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</si>
  <si>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</si>
  <si>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</si>
  <si>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</si>
  <si>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</si>
  <si>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</si>
  <si>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</si>
  <si>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</si>
  <si>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</si>
  <si>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</si>
  <si>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</si>
  <si>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</si>
  <si>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</si>
  <si>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</si>
  <si>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</si>
  <si>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</si>
  <si>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</si>
  <si>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</si>
  <si>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</si>
  <si>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</si>
  <si>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</si>
  <si>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</si>
  <si>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</si>
  <si>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</si>
  <si>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</si>
  <si>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</si>
  <si>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</si>
  <si>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</si>
  <si>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</si>
  <si>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</si>
  <si>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</si>
  <si>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</si>
  <si>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</si>
  <si>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</si>
  <si>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</si>
  <si>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</si>
  <si>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</si>
  <si>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</si>
  <si>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</si>
  <si>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</si>
  <si>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</si>
  <si>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</si>
  <si>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</si>
  <si>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</si>
  <si>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</si>
  <si>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</si>
  <si>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</si>
  <si>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</si>
  <si>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</si>
  <si>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</si>
  <si>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</si>
  <si>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</si>
  <si>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</si>
  <si>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</si>
  <si>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</si>
  <si>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</si>
  <si>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</si>
  <si>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</si>
  <si>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</si>
  <si>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</si>
  <si>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</si>
  <si>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</si>
  <si>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</si>
  <si>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</si>
  <si>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</si>
  <si>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</si>
  <si>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</si>
  <si>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</si>
  <si>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</si>
  <si>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</si>
  <si>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</si>
  <si>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</si>
  <si>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</si>
  <si>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</si>
  <si>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</si>
  <si>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</si>
  <si>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</si>
  <si>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</si>
  <si>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</si>
  <si>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</si>
  <si>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</si>
  <si>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</si>
  <si>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</si>
  <si>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</si>
  <si>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</si>
  <si>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</si>
  <si>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</si>
  <si>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</si>
  <si>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</si>
  <si>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</si>
  <si>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</si>
  <si>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</si>
  <si>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</si>
  <si>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</si>
  <si>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</si>
  <si>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</si>
  <si>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</si>
  <si>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</si>
  <si>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</si>
  <si>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</si>
  <si>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</si>
  <si>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</si>
  <si>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</si>
  <si>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</si>
  <si>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</si>
  <si>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</si>
  <si>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</si>
  <si>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</si>
  <si>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</si>
  <si>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</si>
  <si>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</si>
  <si>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</si>
  <si>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</si>
  <si>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</si>
  <si>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</si>
  <si>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</si>
  <si>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</si>
  <si>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</si>
  <si>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</si>
  <si>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</si>
  <si>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</si>
  <si>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</si>
  <si>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</si>
  <si>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</si>
  <si>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</si>
  <si>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</si>
  <si>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</si>
  <si>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</si>
  <si>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</si>
  <si>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</si>
  <si>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</si>
  <si>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</si>
  <si>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</si>
  <si>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</si>
  <si>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</si>
  <si>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</si>
  <si>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</si>
  <si>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</si>
  <si>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</si>
  <si>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</si>
  <si>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</si>
  <si>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</si>
  <si>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</si>
  <si>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</si>
  <si>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</si>
  <si>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</si>
  <si>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</si>
  <si>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</si>
  <si>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</si>
  <si>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</si>
  <si>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</si>
  <si>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</si>
  <si>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</si>
  <si>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</si>
  <si>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</si>
  <si>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</si>
  <si>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</si>
  <si>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</si>
  <si>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</si>
  <si>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</si>
  <si>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</si>
  <si>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</si>
  <si>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</si>
  <si>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</si>
  <si>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</si>
  <si>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</si>
  <si>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</si>
  <si>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</si>
  <si>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</si>
  <si>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</si>
  <si>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</si>
  <si>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</si>
  <si>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</si>
  <si>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</si>
  <si>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</si>
  <si>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</si>
  <si>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</si>
  <si>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</si>
  <si>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</si>
  <si>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</si>
  <si>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</si>
  <si>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</si>
  <si>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</si>
  <si>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</si>
  <si>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</si>
  <si>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</si>
  <si>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</si>
  <si>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</si>
  <si>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</si>
  <si>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</si>
  <si>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</si>
  <si>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</si>
  <si>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</si>
  <si>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</si>
  <si>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</si>
  <si>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</si>
  <si>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</si>
  <si>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</si>
  <si>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</si>
  <si>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</si>
  <si>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</si>
  <si>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</si>
  <si>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</si>
  <si>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</si>
  <si>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</si>
  <si>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</si>
  <si>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</si>
  <si>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</si>
  <si>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</si>
  <si>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</si>
  <si>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</si>
  <si>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</si>
  <si>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</si>
  <si>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</si>
  <si>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</si>
  <si>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</si>
  <si>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</si>
  <si>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</si>
  <si>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</si>
  <si>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</si>
  <si>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</si>
  <si>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</si>
  <si>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</si>
  <si>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</si>
  <si>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</si>
  <si>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</si>
  <si>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</si>
  <si>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</si>
  <si>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</si>
  <si>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</si>
  <si>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</si>
  <si>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</si>
  <si>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</si>
  <si>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</si>
  <si>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</si>
  <si>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</si>
  <si>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</si>
  <si>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</si>
  <si>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</si>
  <si>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</si>
  <si>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</si>
  <si>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</si>
  <si>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</si>
  <si>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</si>
  <si>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</si>
  <si>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</si>
  <si>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</si>
  <si>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</si>
  <si>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</si>
  <si>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</si>
  <si>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</si>
  <si>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</si>
  <si>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</si>
  <si>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</si>
  <si>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</si>
  <si>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</si>
  <si>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</si>
  <si>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</si>
  <si>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</si>
  <si>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</si>
  <si>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</si>
  <si>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</si>
  <si>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</si>
  <si>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</si>
  <si>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</si>
  <si>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</si>
  <si>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</si>
  <si>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</si>
  <si>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</si>
  <si>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</si>
  <si>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</si>
  <si>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</si>
  <si>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</si>
  <si>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</si>
  <si>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</si>
  <si>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</si>
  <si>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</si>
  <si>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</si>
  <si>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</si>
  <si>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</si>
  <si>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</si>
  <si>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</si>
  <si>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</si>
  <si>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</si>
  <si>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</si>
  <si>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</si>
  <si>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</si>
  <si>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</si>
  <si>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</si>
  <si>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</si>
  <si>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</si>
  <si>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</si>
  <si>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</si>
  <si>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</si>
  <si>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</si>
  <si>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</si>
  <si>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</si>
  <si>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</si>
  <si>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</si>
  <si>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</si>
  <si>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</si>
  <si>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</si>
  <si>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</si>
  <si>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</si>
  <si>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</si>
  <si>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</si>
  <si>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</si>
  <si>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</si>
  <si>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</si>
  <si>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</si>
  <si>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</si>
  <si>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</si>
  <si>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</si>
  <si>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</si>
  <si>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</si>
  <si>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</si>
  <si>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</si>
  <si>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</si>
  <si>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</si>
  <si>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</si>
  <si>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</si>
  <si>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</si>
  <si>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</si>
  <si>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</si>
  <si>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</si>
  <si>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</si>
  <si>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</si>
  <si>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</si>
  <si>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</si>
  <si>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</si>
  <si>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</si>
  <si>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</si>
  <si>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</si>
  <si>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</si>
  <si>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</si>
  <si>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</si>
  <si>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</si>
  <si>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</si>
  <si>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</si>
  <si>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</si>
  <si>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</si>
  <si>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</si>
  <si>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</si>
  <si>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</si>
  <si>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</si>
  <si>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</si>
  <si>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</si>
  <si>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</si>
  <si>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</si>
  <si>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</si>
  <si>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</si>
  <si>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</si>
  <si>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</si>
  <si>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</si>
  <si>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</si>
  <si>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</si>
  <si>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</si>
  <si>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</si>
  <si>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</si>
  <si>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</si>
  <si>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</si>
  <si>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</si>
  <si>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</si>
  <si>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</si>
  <si>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</si>
  <si>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</si>
  <si>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</si>
  <si>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</si>
  <si>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</si>
  <si>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</si>
  <si>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</si>
  <si>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</si>
  <si>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</si>
  <si>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</si>
  <si>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</si>
  <si>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</si>
  <si>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</si>
  <si>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</si>
  <si>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</si>
  <si>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</si>
  <si>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</si>
  <si>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</si>
  <si>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</si>
  <si>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</si>
  <si>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</si>
  <si>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</si>
  <si>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</si>
  <si>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</si>
  <si>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</si>
  <si>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</si>
  <si>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</si>
  <si>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</si>
  <si>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</si>
  <si>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</si>
  <si>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</si>
  <si>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</si>
  <si>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</si>
  <si>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</si>
  <si>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</si>
  <si>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</si>
  <si>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</si>
  <si>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</si>
  <si>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</si>
  <si>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</si>
  <si>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</si>
  <si>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</si>
  <si>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</si>
  <si>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</si>
  <si>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</si>
  <si>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</si>
  <si>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</si>
  <si>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</si>
  <si>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</si>
  <si>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</si>
  <si>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</si>
  <si>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</si>
  <si>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</si>
  <si>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</si>
  <si>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</si>
  <si>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</si>
  <si>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</si>
  <si>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</si>
  <si>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</si>
  <si>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</si>
  <si>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</si>
  <si>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</si>
  <si>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</si>
  <si>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</si>
  <si>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</si>
  <si>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</si>
  <si>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</si>
  <si>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</si>
  <si>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</si>
  <si>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</si>
  <si>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</si>
  <si>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</si>
  <si>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</si>
  <si>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</si>
  <si>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</si>
  <si>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</si>
  <si>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</si>
  <si>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</si>
  <si>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</si>
  <si>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</si>
  <si>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</si>
  <si>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</si>
  <si>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</si>
  <si>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</si>
  <si>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</si>
  <si>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</si>
  <si>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</si>
  <si>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</si>
  <si>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</si>
  <si>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</si>
  <si>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</si>
  <si>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</si>
  <si>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</si>
  <si>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</si>
  <si>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</si>
  <si>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</si>
  <si>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</si>
  <si>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</si>
  <si>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</si>
  <si>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</si>
  <si>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</si>
  <si>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</si>
  <si>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</si>
  <si>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</si>
  <si>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</si>
  <si>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</si>
  <si>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</si>
  <si>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</si>
  <si>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</si>
  <si>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</si>
  <si>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</si>
  <si>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</si>
  <si>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</si>
  <si>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</si>
  <si>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</si>
  <si>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</si>
  <si>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</si>
  <si>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</si>
  <si>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</si>
  <si>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</si>
  <si>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</si>
  <si>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</si>
  <si>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</si>
  <si>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</si>
  <si>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</si>
  <si>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</si>
  <si>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</si>
  <si>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</si>
  <si>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</si>
  <si>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</si>
  <si>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</si>
  <si>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</si>
  <si>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</si>
  <si>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</si>
  <si>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</si>
  <si>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</si>
  <si>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</si>
  <si>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</si>
  <si>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</si>
  <si>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</si>
  <si>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</si>
  <si>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</si>
  <si>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</si>
  <si>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</si>
  <si>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</si>
  <si>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</si>
  <si>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</si>
  <si>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</si>
  <si>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</si>
  <si>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</si>
  <si>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</si>
  <si>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</si>
  <si>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</si>
  <si>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</si>
  <si>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</si>
  <si>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</si>
  <si>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</si>
  <si>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</si>
  <si>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</si>
  <si>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</si>
  <si>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</si>
  <si>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</si>
  <si>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</si>
  <si>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</si>
  <si>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</si>
  <si>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</si>
  <si>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</si>
  <si>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</si>
  <si>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</si>
  <si>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</si>
  <si>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</si>
  <si>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</si>
  <si>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</si>
  <si>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</si>
  <si>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</si>
  <si>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</si>
  <si>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</si>
  <si>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</si>
  <si>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</si>
  <si>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</si>
  <si>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</si>
  <si>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</si>
  <si>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</si>
  <si>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</si>
  <si>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</si>
  <si>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</si>
  <si>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</si>
  <si>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</si>
  <si>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</si>
  <si>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</si>
  <si>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</si>
  <si>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</si>
  <si>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</si>
  <si>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</si>
  <si>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</si>
  <si>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</si>
  <si>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</si>
  <si>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</si>
  <si>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</si>
  <si>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</si>
  <si>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</si>
  <si>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</si>
  <si>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</si>
  <si>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</si>
  <si>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</si>
  <si>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</si>
  <si>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</si>
  <si>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</si>
  <si>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</si>
  <si>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</si>
  <si>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</si>
  <si>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</si>
  <si>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</si>
  <si>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</si>
  <si>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</si>
  <si>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</si>
  <si>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</si>
  <si>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</si>
  <si>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</si>
  <si>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</si>
  <si>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</si>
  <si>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</si>
  <si>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</si>
  <si>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</si>
  <si>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</si>
  <si>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</si>
  <si>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</si>
  <si>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</si>
  <si>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</si>
  <si>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</si>
  <si>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</si>
  <si>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</si>
  <si>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</si>
  <si>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</si>
  <si>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</si>
  <si>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</si>
  <si>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</si>
  <si>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</si>
  <si>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</si>
  <si>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</si>
  <si>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</si>
  <si>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</si>
  <si>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</si>
  <si>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</si>
  <si>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</si>
  <si>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</si>
  <si>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</si>
  <si>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</si>
  <si>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</si>
  <si>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</si>
  <si>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</si>
  <si>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</si>
  <si>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</si>
  <si>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</si>
  <si>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</si>
  <si>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</si>
  <si>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</si>
  <si>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</si>
  <si>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</si>
  <si>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</si>
  <si>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</si>
  <si>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</si>
  <si>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</si>
  <si>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</si>
  <si>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</si>
  <si>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</si>
  <si>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</si>
  <si>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</si>
  <si>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</si>
  <si>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</si>
  <si>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</si>
  <si>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</si>
  <si>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</si>
  <si>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</si>
  <si>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</si>
  <si>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</si>
  <si>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</si>
  <si>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</si>
  <si>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</si>
  <si>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</si>
  <si>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</si>
  <si>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</si>
  <si>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</si>
  <si>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</si>
  <si>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</si>
  <si>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</si>
  <si>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</si>
  <si>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</si>
  <si>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</si>
  <si>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</si>
  <si>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</si>
  <si>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</si>
  <si>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</si>
  <si>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</si>
  <si>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</si>
  <si>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</si>
  <si>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</si>
  <si>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</si>
  <si>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</si>
  <si>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</si>
  <si>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</si>
  <si>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</si>
  <si>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</si>
  <si>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</si>
  <si>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</si>
  <si>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</si>
  <si>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</si>
  <si>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</si>
  <si>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</si>
  <si>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</si>
  <si>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</si>
  <si>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</si>
  <si>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</si>
  <si>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</si>
  <si>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</si>
  <si>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</si>
  <si>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</si>
  <si>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</si>
  <si>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</si>
  <si>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</si>
  <si>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</si>
  <si>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</si>
  <si>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</si>
  <si>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</si>
  <si>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</si>
  <si>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</si>
  <si>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</si>
  <si>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</si>
  <si>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</si>
  <si>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</si>
  <si>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</si>
  <si>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</si>
  <si>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</si>
  <si>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</si>
  <si>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</si>
  <si>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</si>
  <si>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</si>
  <si>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</si>
  <si>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</si>
  <si>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</si>
  <si>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</si>
  <si>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</si>
  <si>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</si>
  <si>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</si>
  <si>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</si>
  <si>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</si>
  <si>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</si>
  <si>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</si>
  <si>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</si>
  <si>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</si>
  <si>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</si>
  <si>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</si>
  <si>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</si>
  <si>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</si>
  <si>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</si>
  <si>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</si>
  <si>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</si>
  <si>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</si>
  <si>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</si>
  <si>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</si>
  <si>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</si>
  <si>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</si>
  <si>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</si>
  <si>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</si>
  <si>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</si>
  <si>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</si>
  <si>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</si>
  <si>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</si>
  <si>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</si>
  <si>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</si>
  <si>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</si>
  <si>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</si>
  <si>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</si>
  <si>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</si>
  <si>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</si>
  <si>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</si>
  <si>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</si>
  <si>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</si>
  <si>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</si>
  <si>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</si>
  <si>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</si>
  <si>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</si>
  <si>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</si>
  <si>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</si>
  <si>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</si>
  <si>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</si>
  <si>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</si>
  <si>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</si>
  <si>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</si>
  <si>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</si>
  <si>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</si>
  <si>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</si>
  <si>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</si>
  <si>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</si>
  <si>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</si>
  <si>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</si>
  <si>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</si>
  <si>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</si>
  <si>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</si>
  <si>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</si>
  <si>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</si>
  <si>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</si>
  <si>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</si>
  <si>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</si>
  <si>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</si>
  <si>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</si>
  <si>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</si>
  <si>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</si>
  <si>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</si>
  <si>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</si>
  <si>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</si>
  <si>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</si>
  <si>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</si>
  <si>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</si>
  <si>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</si>
  <si>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</si>
  <si>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</si>
  <si>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</si>
  <si>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</si>
  <si>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</si>
  <si>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</si>
  <si>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</si>
  <si>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</si>
  <si>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</si>
  <si>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</si>
  <si>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</si>
  <si>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</si>
  <si>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</si>
  <si>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</si>
  <si>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</si>
  <si>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</si>
  <si>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</si>
  <si>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</si>
  <si>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</si>
  <si>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</si>
  <si>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</si>
  <si>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</si>
  <si>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</si>
  <si>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</si>
  <si>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</si>
  <si>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</si>
  <si>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</si>
  <si>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</si>
  <si>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</si>
  <si>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</si>
  <si>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</si>
  <si>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</si>
  <si>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</si>
  <si>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</si>
  <si>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</si>
  <si>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</si>
  <si>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</si>
  <si>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</si>
  <si>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</si>
  <si>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</si>
  <si>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</si>
  <si>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</si>
  <si>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</si>
  <si>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</si>
  <si>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</si>
  <si>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</si>
  <si>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</si>
  <si>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</si>
  <si>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</si>
  <si>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</si>
  <si>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</si>
  <si>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</si>
  <si>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</si>
  <si>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</si>
  <si>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</si>
  <si>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</si>
  <si>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</si>
  <si>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</si>
  <si>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</si>
  <si>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</si>
  <si>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</si>
  <si>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</si>
  <si>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</si>
  <si>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</si>
  <si>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</si>
  <si>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</si>
  <si>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</si>
  <si>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</si>
  <si>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</si>
  <si>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</si>
  <si>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</si>
  <si>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</si>
  <si>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</si>
  <si>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</si>
  <si>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</si>
  <si>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</si>
  <si>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</si>
  <si>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</si>
  <si>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</si>
  <si>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</si>
  <si>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</si>
  <si>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</si>
  <si>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</si>
  <si>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</si>
  <si>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</si>
  <si>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</si>
  <si>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</si>
  <si>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</si>
  <si>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</si>
  <si>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</si>
  <si>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</si>
  <si>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</si>
  <si>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</si>
  <si>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</si>
  <si>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</si>
  <si>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</si>
  <si>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</si>
  <si>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</si>
  <si>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</si>
  <si>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</si>
  <si>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</si>
  <si>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</si>
  <si>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</si>
  <si>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</si>
  <si>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</si>
  <si>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</si>
  <si>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</si>
  <si>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</si>
  <si>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</si>
  <si>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</si>
  <si>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</si>
  <si>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</si>
  <si>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</si>
  <si>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</si>
  <si>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</si>
  <si>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</si>
  <si>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</si>
  <si>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</si>
  <si>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</si>
  <si>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</si>
  <si>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</si>
  <si>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</si>
  <si>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</si>
  <si>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</si>
  <si>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</si>
  <si>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</si>
  <si>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</si>
  <si>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</si>
  <si>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</si>
  <si>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</si>
  <si>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</si>
  <si>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</si>
  <si>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</si>
  <si>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</si>
  <si>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</si>
  <si>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</si>
  <si>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</si>
  <si>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</si>
  <si>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</si>
  <si>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</si>
  <si>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</si>
  <si>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</si>
  <si>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</si>
  <si>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</si>
  <si>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</si>
  <si>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</si>
  <si>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</si>
  <si>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</si>
  <si>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</si>
  <si>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</si>
  <si>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</si>
  <si>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</si>
  <si>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</si>
  <si>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</si>
  <si>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</si>
  <si>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</si>
  <si>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</si>
  <si>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</si>
  <si>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</si>
  <si>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</si>
  <si>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</si>
  <si>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</si>
  <si>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</si>
  <si>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</si>
  <si>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</si>
  <si>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</si>
  <si>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</si>
  <si>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</si>
  <si>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</si>
  <si>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</si>
  <si>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</si>
  <si>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</si>
  <si>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</si>
  <si>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</si>
  <si>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</si>
  <si>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</si>
  <si>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</si>
  <si>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</si>
  <si>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</si>
  <si>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</si>
  <si>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</si>
  <si>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</si>
  <si>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</si>
  <si>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</si>
  <si>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</si>
  <si>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</si>
  <si>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</si>
  <si>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</si>
  <si>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</si>
  <si>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</si>
  <si>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</si>
  <si>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</si>
  <si>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</si>
  <si>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</si>
  <si>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</si>
  <si>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</si>
  <si>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</si>
  <si>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</si>
  <si>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</si>
  <si>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</si>
  <si>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</si>
  <si>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</si>
  <si>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</si>
  <si>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</si>
  <si>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</si>
  <si>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</si>
  <si>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</si>
  <si>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</si>
  <si>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</si>
  <si>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</si>
  <si>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</si>
  <si>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</si>
  <si>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</si>
  <si>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</si>
  <si>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</si>
  <si>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</si>
  <si>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</si>
  <si>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</si>
  <si>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</si>
  <si>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</si>
  <si>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</si>
  <si>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</si>
  <si>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</si>
  <si>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</si>
  <si>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</si>
  <si>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</si>
  <si>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</si>
  <si>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</si>
  <si>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</si>
  <si>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</si>
  <si>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</si>
  <si>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</si>
  <si>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</si>
  <si>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</si>
  <si>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</si>
  <si>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</si>
  <si>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</si>
  <si>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</si>
  <si>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</si>
  <si>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</si>
  <si>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</si>
  <si>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</si>
  <si>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</si>
  <si>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</si>
  <si>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</si>
  <si>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</si>
  <si>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</si>
  <si>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</si>
  <si>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</si>
  <si>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</si>
  <si>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</si>
  <si>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</si>
  <si>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</si>
  <si>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</si>
  <si>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</si>
  <si>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</si>
  <si>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</si>
  <si>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</si>
  <si>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</si>
  <si>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</si>
  <si>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</si>
  <si>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</si>
  <si>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</si>
  <si>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</si>
  <si>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</si>
  <si>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</si>
  <si>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</si>
  <si>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</si>
  <si>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</si>
  <si>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</si>
  <si>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</si>
  <si>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</si>
  <si>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</si>
  <si>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</si>
  <si>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</si>
  <si>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</si>
  <si>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</si>
  <si>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</si>
  <si>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</si>
  <si>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</si>
  <si>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</si>
  <si>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</si>
  <si>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</si>
  <si>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</si>
  <si>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</si>
  <si>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</si>
  <si>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</si>
  <si>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</si>
  <si>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</si>
  <si>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</si>
  <si>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</si>
  <si>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</si>
  <si>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</si>
  <si>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</si>
  <si>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</si>
  <si>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</si>
  <si>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</si>
  <si>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</si>
  <si>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</si>
  <si>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</si>
  <si>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</si>
  <si>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</si>
  <si>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</si>
  <si>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</si>
  <si>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</si>
  <si>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</si>
  <si>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</si>
  <si>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</si>
  <si>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</si>
  <si>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</si>
  <si>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</si>
  <si>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</si>
  <si>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</si>
  <si>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</si>
  <si>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</si>
  <si>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</si>
  <si>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</si>
  <si>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</si>
  <si>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</si>
  <si>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</si>
  <si>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</si>
  <si>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</si>
  <si>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</si>
  <si>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</si>
  <si>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</si>
  <si>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</si>
  <si>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</si>
  <si>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</si>
  <si>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</si>
  <si>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</si>
  <si>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</si>
  <si>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</si>
  <si>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</si>
  <si>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</si>
  <si>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</si>
  <si>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</si>
  <si>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</si>
  <si>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</si>
  <si>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</si>
  <si>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</si>
  <si>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</si>
  <si>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</si>
  <si>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</si>
  <si>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</si>
  <si>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</si>
  <si>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</si>
  <si>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</si>
  <si>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</si>
  <si>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</si>
  <si>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</si>
  <si>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</si>
  <si>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</si>
  <si>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</si>
  <si>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</si>
  <si>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</si>
  <si>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</si>
  <si>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</si>
  <si>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</si>
  <si>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</si>
  <si>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</si>
  <si>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</si>
  <si>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</si>
  <si>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</si>
  <si>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</si>
  <si>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</si>
  <si>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</si>
  <si>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</si>
  <si>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</si>
  <si>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</si>
  <si>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</si>
  <si>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</si>
  <si>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</si>
  <si>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</si>
  <si>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</si>
  <si>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</si>
  <si>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</si>
  <si>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</si>
  <si>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</si>
  <si>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</si>
  <si>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</si>
  <si>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</si>
  <si>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</si>
  <si>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</si>
  <si>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</si>
  <si>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</si>
  <si>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</si>
  <si>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</si>
  <si>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</si>
  <si>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</si>
  <si>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</si>
  <si>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</si>
  <si>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</si>
  <si>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</si>
  <si>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</si>
  <si>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</si>
  <si>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</si>
  <si>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</si>
  <si>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</si>
  <si>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</si>
  <si>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</si>
  <si>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</si>
  <si>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</si>
  <si>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</si>
  <si>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</si>
  <si>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</si>
  <si>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</si>
  <si>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</si>
  <si>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</si>
  <si>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</si>
  <si>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</si>
  <si>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</si>
  <si>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</si>
  <si>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</si>
  <si>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</si>
  <si>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</si>
  <si>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</si>
  <si>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</si>
  <si>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</si>
  <si>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</si>
  <si>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</si>
  <si>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</si>
  <si>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</si>
  <si>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</si>
  <si>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</si>
  <si>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</si>
  <si>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</si>
  <si>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</si>
  <si>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</si>
  <si>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</si>
  <si>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</si>
  <si>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</si>
  <si>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</si>
  <si>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</si>
  <si>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</si>
  <si>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</si>
  <si>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</si>
  <si>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</si>
  <si>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</si>
  <si>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</si>
  <si>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</si>
  <si>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</si>
  <si>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</si>
  <si>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</si>
  <si>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</si>
  <si>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</si>
  <si>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</si>
  <si>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</si>
  <si>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</si>
  <si>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</si>
  <si>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</si>
  <si>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</si>
  <si>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</si>
  <si>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</si>
  <si>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</si>
  <si>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</si>
  <si>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</si>
  <si>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</si>
  <si>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</si>
  <si>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</si>
  <si>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</si>
  <si>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</si>
  <si>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</si>
  <si>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</si>
  <si>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</si>
  <si>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</si>
  <si>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</si>
  <si>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</si>
  <si>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</si>
  <si>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</si>
  <si>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</si>
  <si>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</si>
  <si>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</si>
  <si>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</si>
  <si>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</si>
  <si>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</si>
  <si>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</si>
  <si>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</si>
  <si>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</si>
  <si>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</si>
  <si>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</si>
  <si>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</si>
  <si>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</si>
  <si>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</si>
  <si>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</si>
  <si>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</si>
  <si>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</si>
  <si>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</si>
  <si>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</si>
  <si>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</si>
  <si>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</si>
  <si>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</si>
  <si>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</si>
  <si>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</si>
  <si>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</si>
  <si>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</si>
  <si>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</si>
  <si>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</si>
  <si>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</si>
  <si>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</si>
  <si>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</si>
  <si>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</si>
  <si>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</si>
  <si>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</si>
  <si>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</si>
  <si>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</si>
  <si>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</si>
  <si>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</si>
  <si>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</si>
  <si>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</si>
  <si>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</si>
  <si>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</si>
  <si>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</si>
  <si>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</si>
  <si>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</si>
  <si>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</si>
  <si>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</si>
  <si>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</si>
  <si>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</si>
  <si>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</si>
  <si>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</si>
  <si>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</si>
  <si>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</si>
  <si>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</si>
  <si>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</si>
  <si>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</si>
  <si>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</si>
  <si>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</si>
  <si>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</si>
  <si>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</si>
  <si>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</si>
  <si>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</si>
  <si>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</si>
  <si>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</si>
  <si>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</si>
  <si>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</si>
  <si>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</si>
  <si>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</si>
  <si>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</si>
  <si>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</si>
  <si>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</si>
  <si>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</si>
  <si>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</si>
  <si>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</si>
  <si>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</si>
  <si>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</si>
  <si>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</si>
  <si>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</si>
  <si>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</si>
  <si>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</si>
  <si>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</si>
  <si>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</si>
  <si>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</si>
  <si>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</si>
  <si>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</si>
  <si>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</si>
  <si>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</si>
  <si>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</si>
  <si>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</si>
  <si>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</si>
  <si>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</si>
  <si>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</si>
  <si>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</si>
  <si>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</si>
  <si>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</si>
  <si>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</si>
  <si>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</si>
  <si>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</si>
  <si>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</si>
  <si>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</si>
  <si>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</si>
  <si>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</si>
  <si>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</si>
  <si>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</si>
  <si>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</si>
  <si>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</si>
  <si>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</si>
  <si>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</si>
  <si>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</si>
  <si>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</si>
  <si>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</si>
  <si>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</si>
  <si>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</si>
  <si>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</si>
  <si>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</si>
  <si>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</si>
  <si>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</si>
  <si>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</si>
  <si>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</si>
  <si>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</si>
  <si>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</si>
  <si>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</si>
  <si>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</si>
  <si>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</si>
  <si>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</si>
  <si>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</si>
  <si>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</si>
  <si>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</si>
  <si>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</si>
  <si>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</si>
  <si>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</si>
  <si>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</si>
  <si>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</si>
  <si>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</si>
  <si>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</si>
  <si>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</si>
  <si>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</si>
  <si>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</si>
  <si>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</si>
  <si>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</si>
  <si>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</si>
  <si>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</si>
  <si>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</si>
  <si>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</si>
  <si>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</si>
  <si>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</si>
  <si>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</si>
  <si>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</si>
  <si>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</si>
  <si>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</si>
  <si>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</si>
  <si>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</si>
  <si>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</si>
  <si>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</si>
  <si>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</si>
  <si>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</si>
  <si>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</si>
  <si>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</si>
  <si>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</si>
  <si>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</si>
  <si>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</si>
  <si>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</si>
  <si>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</si>
  <si>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</si>
  <si>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</si>
  <si>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</si>
  <si>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</si>
  <si>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</si>
  <si>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</si>
  <si>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</si>
  <si>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</si>
  <si>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</si>
  <si>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</si>
  <si>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</si>
  <si>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</si>
  <si>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</si>
  <si>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</si>
  <si>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</si>
  <si>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</si>
  <si>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</si>
  <si>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</si>
  <si>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</si>
  <si>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</si>
  <si>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</si>
  <si>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</si>
  <si>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</si>
  <si>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</si>
  <si>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</si>
  <si>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</si>
  <si>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</si>
  <si>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</si>
  <si>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</si>
  <si>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</si>
  <si>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</si>
  <si>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</si>
  <si>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</si>
  <si>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</si>
  <si>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</si>
  <si>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</si>
  <si>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</si>
  <si>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</si>
  <si>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</si>
  <si>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</si>
  <si>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</si>
  <si>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</si>
  <si>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</si>
  <si>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</si>
  <si>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</si>
  <si>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</si>
  <si>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</si>
  <si>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</si>
  <si>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</si>
  <si>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</si>
  <si>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</si>
  <si>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</si>
  <si>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</si>
  <si>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</si>
  <si>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</si>
  <si>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</si>
  <si>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</si>
  <si>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</si>
  <si>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</si>
  <si>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</si>
  <si>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</si>
  <si>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</si>
  <si>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</si>
  <si>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</si>
  <si>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</si>
  <si>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</si>
  <si>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</si>
  <si>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</si>
  <si>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</si>
  <si>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</si>
  <si>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</si>
  <si>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</si>
  <si>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</si>
  <si>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</si>
  <si>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</si>
  <si>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</si>
  <si>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</si>
  <si>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</si>
  <si>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</si>
  <si>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</si>
  <si>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</si>
  <si>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</si>
  <si>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</si>
  <si>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</si>
  <si>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</si>
  <si>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</si>
  <si>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</si>
  <si>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</si>
  <si>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</si>
  <si>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</si>
  <si>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</si>
  <si>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</si>
  <si>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</si>
  <si>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</si>
  <si>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</si>
  <si>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</si>
  <si>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</si>
  <si>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</si>
  <si>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</si>
  <si>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</si>
  <si>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</si>
  <si>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</si>
  <si>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</si>
  <si>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</si>
  <si>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</si>
  <si>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</si>
  <si>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</si>
  <si>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</si>
  <si>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</si>
  <si>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</si>
  <si>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</si>
  <si>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</si>
  <si>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</si>
  <si>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</si>
  <si>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</si>
  <si>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</si>
  <si>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</si>
  <si>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</si>
  <si>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</si>
  <si>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</si>
  <si>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</si>
  <si>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</si>
  <si>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</si>
  <si>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</si>
  <si>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</si>
  <si>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</si>
  <si>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</si>
  <si>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</si>
  <si>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</si>
  <si>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</si>
  <si>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</si>
  <si>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</si>
  <si>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</si>
  <si>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</si>
  <si>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</si>
  <si>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</si>
  <si>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</si>
  <si>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</si>
  <si>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</si>
  <si>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</si>
  <si>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</si>
  <si>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</si>
  <si>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</si>
  <si>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</si>
  <si>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</si>
  <si>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</si>
  <si>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</si>
  <si>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</si>
  <si>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</si>
  <si>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</si>
  <si>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</si>
  <si>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</si>
  <si>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</si>
  <si>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</si>
  <si>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</si>
  <si>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</si>
  <si>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</si>
  <si>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</si>
  <si>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</si>
  <si>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</si>
  <si>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</si>
  <si>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</si>
  <si>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</si>
  <si>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</si>
  <si>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</si>
  <si>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</si>
  <si>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</si>
  <si>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</si>
  <si>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</si>
  <si>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</si>
  <si>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</si>
  <si>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</si>
  <si>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</si>
  <si>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</si>
  <si>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</si>
  <si>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</si>
  <si>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</si>
  <si>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</si>
  <si>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</si>
  <si>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</si>
  <si>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</si>
  <si>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</si>
  <si>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</si>
  <si>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</si>
  <si>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</si>
  <si>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</si>
  <si>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</si>
  <si>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</si>
  <si>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</si>
  <si>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</si>
  <si>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</si>
  <si>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</si>
  <si>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</si>
  <si>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</si>
  <si>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</si>
  <si>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</si>
  <si>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</si>
  <si>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</si>
  <si>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</si>
  <si>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</si>
  <si>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</si>
  <si>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</si>
  <si>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</si>
  <si>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</si>
  <si>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</si>
  <si>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</si>
  <si>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</si>
  <si>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</si>
  <si>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</si>
  <si>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</si>
  <si>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</si>
  <si>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</si>
  <si>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</si>
  <si>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</si>
  <si>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</si>
  <si>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</si>
  <si>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</si>
  <si>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</si>
  <si>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</si>
  <si>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</si>
  <si>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</si>
  <si>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</si>
  <si>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</si>
  <si>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</si>
  <si>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</si>
  <si>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</si>
  <si>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</si>
  <si>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</si>
  <si>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</si>
  <si>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</si>
  <si>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</si>
  <si>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</si>
  <si>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</si>
  <si>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</si>
  <si>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</si>
  <si>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</si>
  <si>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</si>
  <si>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</si>
  <si>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</si>
  <si>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</si>
  <si>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</si>
  <si>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</si>
  <si>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</si>
  <si>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</si>
  <si>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</si>
  <si>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</si>
  <si>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</si>
  <si>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</si>
  <si>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</si>
  <si>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</si>
  <si>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</si>
  <si>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</si>
  <si>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</si>
  <si>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</si>
  <si>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</si>
  <si>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</si>
  <si>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</si>
  <si>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</si>
  <si>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</si>
  <si>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</si>
  <si>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</si>
  <si>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</si>
  <si>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</si>
  <si>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</si>
  <si>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</si>
  <si>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</si>
  <si>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</si>
  <si>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</si>
  <si>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</si>
  <si>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</si>
  <si>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</si>
  <si>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</si>
  <si>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</si>
  <si>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</si>
  <si>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</si>
  <si>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</si>
  <si>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</si>
  <si>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</si>
  <si>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</si>
  <si>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</si>
  <si>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</si>
  <si>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</si>
  <si>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</si>
  <si>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</si>
  <si>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</si>
  <si>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</si>
  <si>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</si>
  <si>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</si>
  <si>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</si>
  <si>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</si>
  <si>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</si>
  <si>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</si>
  <si>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</si>
  <si>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</si>
  <si>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</si>
  <si>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</si>
  <si>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</si>
  <si>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</si>
  <si>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</si>
  <si>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</si>
  <si>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</si>
  <si>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</si>
  <si>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</si>
  <si>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</si>
  <si>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</si>
  <si>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</si>
  <si>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</si>
  <si>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</si>
  <si>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</si>
  <si>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</si>
  <si>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</si>
  <si>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</si>
  <si>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</si>
  <si>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</si>
  <si>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</si>
  <si>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</si>
  <si>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</si>
  <si>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</si>
  <si>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</si>
  <si>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</si>
  <si>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</si>
  <si>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</si>
  <si>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</si>
  <si>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</si>
  <si>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</si>
  <si>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</si>
  <si>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</si>
  <si>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</si>
  <si>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</si>
  <si>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</si>
  <si>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</si>
  <si>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</si>
  <si>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</si>
  <si>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</si>
  <si>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</si>
  <si>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</si>
  <si>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</si>
  <si>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</si>
  <si>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</si>
  <si>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</si>
  <si>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</si>
  <si>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</si>
  <si>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</si>
  <si>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</si>
  <si>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</si>
  <si>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</si>
  <si>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</si>
  <si>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</si>
  <si>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</si>
  <si>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</si>
  <si>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</si>
  <si>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</si>
  <si>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</si>
  <si>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</si>
  <si>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</si>
  <si>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</si>
  <si>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</si>
  <si>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</si>
  <si>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</si>
  <si>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</si>
  <si>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</si>
  <si>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</si>
  <si>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</si>
  <si>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</si>
  <si>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</si>
  <si>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</si>
  <si>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</si>
  <si>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</si>
  <si>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</si>
  <si>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</si>
  <si>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</si>
  <si>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</si>
  <si>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</si>
  <si>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</si>
  <si>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</si>
  <si>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</si>
  <si>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</si>
  <si>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</si>
  <si>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</si>
  <si>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</si>
  <si>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</si>
  <si>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</si>
  <si>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</si>
  <si>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</si>
  <si>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</si>
  <si>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</si>
  <si>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</si>
  <si>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</si>
  <si>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</si>
  <si>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</si>
  <si>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</si>
  <si>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</si>
  <si>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</si>
  <si>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</si>
  <si>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</si>
  <si>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</si>
  <si>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</si>
  <si>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</si>
  <si>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</si>
  <si>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</si>
  <si>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</si>
  <si>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</si>
  <si>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</si>
  <si>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</si>
  <si>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</si>
  <si>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</si>
  <si>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</si>
  <si>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</si>
  <si>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</si>
  <si>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</si>
  <si>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</si>
  <si>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</si>
  <si>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</si>
  <si>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</si>
  <si>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</si>
  <si>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</si>
  <si>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</si>
  <si>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</si>
  <si>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</si>
  <si>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</si>
  <si>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</si>
  <si>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</si>
  <si>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</si>
  <si>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</si>
  <si>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</si>
  <si>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</si>
  <si>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</si>
  <si>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</si>
  <si>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</si>
  <si>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</si>
  <si>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</si>
  <si>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</si>
  <si>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</si>
  <si>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</si>
  <si>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</si>
  <si>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</si>
  <si>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</si>
  <si>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</si>
  <si>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</si>
  <si>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</si>
  <si>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</si>
  <si>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</si>
  <si>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</si>
  <si>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</si>
  <si>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</si>
  <si>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</si>
  <si>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</si>
  <si>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</si>
  <si>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</si>
  <si>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</si>
  <si>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</si>
  <si>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</si>
  <si>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</si>
  <si>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</si>
  <si>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</si>
  <si>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</si>
  <si>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</si>
  <si>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</si>
  <si>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</si>
  <si>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</si>
  <si>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</si>
  <si>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</si>
  <si>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</si>
  <si>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</si>
  <si>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</si>
  <si>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</si>
  <si>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</si>
  <si>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</si>
  <si>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</si>
  <si>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</si>
  <si>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</si>
  <si>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</si>
  <si>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</si>
  <si>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</si>
  <si>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</si>
  <si>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</si>
  <si>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</si>
  <si>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</si>
  <si>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</si>
  <si>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</si>
  <si>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</si>
  <si>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</si>
  <si>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</si>
  <si>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</si>
  <si>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</si>
  <si>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</si>
  <si>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</si>
  <si>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</si>
  <si>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</si>
  <si>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</si>
  <si>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</si>
  <si>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</si>
  <si>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</si>
  <si>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</si>
  <si>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</si>
  <si>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</si>
  <si>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</si>
  <si>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</si>
  <si>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</si>
  <si>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</si>
  <si>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</si>
  <si>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</si>
  <si>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</si>
  <si>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</si>
  <si>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</si>
  <si>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</si>
  <si>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</si>
  <si>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</si>
  <si>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</si>
  <si>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</si>
  <si>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</si>
  <si>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</si>
  <si>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</si>
  <si>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</si>
  <si>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</si>
  <si>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</si>
  <si>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</si>
  <si>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</si>
  <si>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</si>
  <si>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</si>
  <si>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</si>
  <si>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</si>
  <si>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</si>
  <si>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</si>
  <si>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</si>
  <si>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</si>
  <si>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</si>
  <si>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</si>
  <si>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</si>
  <si>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</si>
  <si>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</si>
  <si>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</si>
  <si>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</si>
  <si>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</si>
  <si>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</si>
  <si>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</si>
  <si>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</si>
  <si>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</si>
  <si>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</si>
  <si>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</si>
  <si>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</si>
  <si>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</si>
  <si>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</si>
  <si>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</si>
  <si>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</si>
  <si>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</si>
  <si>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</si>
  <si>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</si>
  <si>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</si>
  <si>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</si>
  <si>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</si>
  <si>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</si>
  <si>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</si>
  <si>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</si>
  <si>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</si>
  <si>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</si>
  <si>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</si>
  <si>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</si>
  <si>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</si>
  <si>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</si>
  <si>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</si>
  <si>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</si>
  <si>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</si>
  <si>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</si>
  <si>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</si>
  <si>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</si>
  <si>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</si>
  <si>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</si>
  <si>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</si>
  <si>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</si>
  <si>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</si>
  <si>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</si>
  <si>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</si>
  <si>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</si>
  <si>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</si>
  <si>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</si>
  <si>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</si>
  <si>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</si>
  <si>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</si>
  <si>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</si>
  <si>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</si>
  <si>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</si>
  <si>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</si>
  <si>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</si>
  <si>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</si>
  <si>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</si>
  <si>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</si>
  <si>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</si>
  <si>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</si>
  <si>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</si>
  <si>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</si>
  <si>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</si>
  <si>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</si>
  <si>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</si>
  <si>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</si>
  <si>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</si>
  <si>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</si>
  <si>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</si>
  <si>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</si>
  <si>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</si>
  <si>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</si>
  <si>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</si>
  <si>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</si>
  <si>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</si>
  <si>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</si>
  <si>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</si>
  <si>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</si>
  <si>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</si>
  <si>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</si>
  <si>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</si>
  <si>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</si>
  <si>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</si>
  <si>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</si>
  <si>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</si>
  <si>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</si>
  <si>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</si>
  <si>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</si>
  <si>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</si>
  <si>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</si>
  <si>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</si>
  <si>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</si>
  <si>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</si>
  <si>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</si>
  <si>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</si>
  <si>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</si>
  <si>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</si>
  <si>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</si>
  <si>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</si>
  <si>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</si>
  <si>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</si>
  <si>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</si>
  <si>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</si>
  <si>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</si>
  <si>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</si>
  <si>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</si>
  <si>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</si>
  <si>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</si>
  <si>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</si>
  <si>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</si>
  <si>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</si>
  <si>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</si>
  <si>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</si>
  <si>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</si>
  <si>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</si>
  <si>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</si>
  <si>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</si>
  <si>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</si>
  <si>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</si>
  <si>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</si>
  <si>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</si>
  <si>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</si>
  <si>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</si>
  <si>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</si>
  <si>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</si>
  <si>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</si>
  <si>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</si>
  <si>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</si>
  <si>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</si>
  <si>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</si>
  <si>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</si>
  <si>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</si>
  <si>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</si>
  <si>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</si>
  <si>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</si>
  <si>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</si>
  <si>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</si>
  <si>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</si>
  <si>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</si>
  <si>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</si>
  <si>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</si>
  <si>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</si>
  <si>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</si>
  <si>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</si>
  <si>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</si>
  <si>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</si>
  <si>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</si>
  <si>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</si>
  <si>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</si>
  <si>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</si>
  <si>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</si>
  <si>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</si>
  <si>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</si>
  <si>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</si>
  <si>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</si>
  <si>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</si>
  <si>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</si>
  <si>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</si>
  <si>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</si>
  <si>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</si>
  <si>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</si>
  <si>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</si>
  <si>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</si>
  <si>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</si>
  <si>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</si>
  <si>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</si>
  <si>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</si>
  <si>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</si>
  <si>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</si>
  <si>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</si>
  <si>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</si>
  <si>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</si>
  <si>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</si>
  <si>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</si>
  <si>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</si>
  <si>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</si>
  <si>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</si>
  <si>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</si>
  <si>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</si>
  <si>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</si>
  <si>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</si>
  <si>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</si>
  <si>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</si>
  <si>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</si>
  <si>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</si>
  <si>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</si>
  <si>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</si>
  <si>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</si>
  <si>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</si>
  <si>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</si>
  <si>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</si>
  <si>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</si>
  <si>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</si>
  <si>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</si>
  <si>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</si>
  <si>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</si>
  <si>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</si>
  <si>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</si>
  <si>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</si>
  <si>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</si>
  <si>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</si>
  <si>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</si>
  <si>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</si>
  <si>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</si>
  <si>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</si>
  <si>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</si>
  <si>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</si>
  <si>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</si>
  <si>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</si>
  <si>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</si>
  <si>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</si>
  <si>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</si>
  <si>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</si>
  <si>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</si>
  <si>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</si>
  <si>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</si>
  <si>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</si>
  <si>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</si>
  <si>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</si>
  <si>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</si>
  <si>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</si>
  <si>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</si>
  <si>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</si>
  <si>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</si>
  <si>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</si>
  <si>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</si>
  <si>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</si>
  <si>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</si>
  <si>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</si>
  <si>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</si>
  <si>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</si>
  <si>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</si>
  <si>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</si>
  <si>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</si>
  <si>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</si>
  <si>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</si>
  <si>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</si>
  <si>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</si>
  <si>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</si>
  <si>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</si>
  <si>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</si>
  <si>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</si>
  <si>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</si>
  <si>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</si>
  <si>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</si>
  <si>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</si>
  <si>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</si>
  <si>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</si>
  <si>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</si>
  <si>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</si>
  <si>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</si>
  <si>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</si>
  <si>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</si>
  <si>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</si>
  <si>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</si>
  <si>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</si>
  <si>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</si>
  <si>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</si>
  <si>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</si>
  <si>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</si>
  <si>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</si>
  <si>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</si>
  <si>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</si>
  <si>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</si>
  <si>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</si>
  <si>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</si>
  <si>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</si>
  <si>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</si>
  <si>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</si>
  <si>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</si>
  <si>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</si>
  <si>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</si>
  <si>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</si>
  <si>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</si>
  <si>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</si>
  <si>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</si>
  <si>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</si>
  <si>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</si>
  <si>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</si>
  <si>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</si>
  <si>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</si>
  <si>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</si>
  <si>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</si>
  <si>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</si>
  <si>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</si>
  <si>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</si>
  <si>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</si>
  <si>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</si>
  <si>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</si>
  <si>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</si>
  <si>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</si>
  <si>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</si>
  <si>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</si>
  <si>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</si>
  <si>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</si>
  <si>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</si>
  <si>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</si>
  <si>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</si>
  <si>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</si>
  <si>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</si>
  <si>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</si>
  <si>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</si>
  <si>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</si>
  <si>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</si>
  <si>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</si>
  <si>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</si>
  <si>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</si>
  <si>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</si>
  <si>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</si>
  <si>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</si>
  <si>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</si>
  <si>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</si>
  <si>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</si>
  <si>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</si>
  <si>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</si>
  <si>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</si>
  <si>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</si>
  <si>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</si>
  <si>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</si>
  <si>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</si>
  <si>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</si>
  <si>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</si>
  <si>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</si>
  <si>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</si>
  <si>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</si>
  <si>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</si>
  <si>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</si>
  <si>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</si>
  <si>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</si>
  <si>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</si>
  <si>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</si>
  <si>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</si>
  <si>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</si>
  <si>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</si>
  <si>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</si>
  <si>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</si>
  <si>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</si>
  <si>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</si>
  <si>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</si>
  <si>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</si>
  <si>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</si>
  <si>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</si>
  <si>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</si>
  <si>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</si>
  <si>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</si>
  <si>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</si>
  <si>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</si>
  <si>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</si>
  <si>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</si>
  <si>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</si>
  <si>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</si>
  <si>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</si>
  <si>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</si>
  <si>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</si>
  <si>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</si>
  <si>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</si>
  <si>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</si>
  <si>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</si>
  <si>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</si>
  <si>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</si>
  <si>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</si>
  <si>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</si>
  <si>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</si>
  <si>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</si>
  <si>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</si>
  <si>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</si>
  <si>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</si>
  <si>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</si>
  <si>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</si>
  <si>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</si>
  <si>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</si>
  <si>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</si>
  <si>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</si>
  <si>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</si>
  <si>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</si>
  <si>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</si>
  <si>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</si>
  <si>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</si>
  <si>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</si>
  <si>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</si>
  <si>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</si>
  <si>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</si>
  <si>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</si>
  <si>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</si>
  <si>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</si>
  <si>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</si>
  <si>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</si>
  <si>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</si>
  <si>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</si>
  <si>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</si>
  <si>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</si>
  <si>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</si>
  <si>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</si>
  <si>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</si>
  <si>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</si>
  <si>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</si>
  <si>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</si>
  <si>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</si>
  <si>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</si>
  <si>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</si>
  <si>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</si>
  <si>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</si>
  <si>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</si>
  <si>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</si>
  <si>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</si>
  <si>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</si>
  <si>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</si>
  <si>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</si>
  <si>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</si>
  <si>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</si>
  <si>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</si>
  <si>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</si>
  <si>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</si>
  <si>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</si>
  <si>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</si>
  <si>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</si>
  <si>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</si>
  <si>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</si>
  <si>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</si>
  <si>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</si>
  <si>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</si>
  <si>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</si>
  <si>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</si>
  <si>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</si>
  <si>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</si>
  <si>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</si>
  <si>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</si>
  <si>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</si>
  <si>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</si>
  <si>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</si>
  <si>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</si>
  <si>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</si>
  <si>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</si>
  <si>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</si>
  <si>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</si>
  <si>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</si>
  <si>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</si>
  <si>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</si>
  <si>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</si>
  <si>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</si>
  <si>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</si>
  <si>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</si>
  <si>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</si>
  <si>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</si>
  <si>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</si>
  <si>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</si>
  <si>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</si>
  <si>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</si>
  <si>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</si>
  <si>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</si>
  <si>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</si>
  <si>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</si>
  <si>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</si>
  <si>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</si>
  <si>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</si>
  <si>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</si>
  <si>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</si>
  <si>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</si>
  <si>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</si>
  <si>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</si>
  <si>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</si>
  <si>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</si>
  <si>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</si>
  <si>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</si>
  <si>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</si>
  <si>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</si>
  <si>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</si>
  <si>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</si>
  <si>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</si>
  <si>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</si>
  <si>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</si>
  <si>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</si>
  <si>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</si>
  <si>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</si>
  <si>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</si>
  <si>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</si>
  <si>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</si>
  <si>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</si>
  <si>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</si>
  <si>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</si>
  <si>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</si>
  <si>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</si>
  <si>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</si>
  <si>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</si>
  <si>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</si>
  <si>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</si>
  <si>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</si>
  <si>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</si>
  <si>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</si>
  <si>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</si>
  <si>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</si>
  <si>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</si>
  <si>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</si>
  <si>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</si>
  <si>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</si>
  <si>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</si>
  <si>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</si>
  <si>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</si>
  <si>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</si>
  <si>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</si>
  <si>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</si>
  <si>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</si>
  <si>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</si>
  <si>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</si>
  <si>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</si>
  <si>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</si>
  <si>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</si>
  <si>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</si>
  <si>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</si>
  <si>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</si>
  <si>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</si>
  <si>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</si>
  <si>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</si>
  <si>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</si>
  <si>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</si>
  <si>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</si>
  <si>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</si>
  <si>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</si>
  <si>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</si>
  <si>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</si>
  <si>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</si>
  <si>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</si>
  <si>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</si>
  <si>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</si>
  <si>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</si>
  <si>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</si>
  <si>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</si>
  <si>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</si>
  <si>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</si>
  <si>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</si>
  <si>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</si>
  <si>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</si>
  <si>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</si>
  <si>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</si>
  <si>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</si>
  <si>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</si>
  <si>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</si>
  <si>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</si>
  <si>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</si>
  <si>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</si>
  <si>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</si>
  <si>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</si>
  <si>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</si>
  <si>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</si>
  <si>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</si>
  <si>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</si>
  <si>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</si>
  <si>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</si>
  <si>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</si>
  <si>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</si>
  <si>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</si>
  <si>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</si>
  <si>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</si>
  <si>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</si>
  <si>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</si>
  <si>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</si>
  <si>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</si>
  <si>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</si>
  <si>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</si>
  <si>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</si>
  <si>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</si>
  <si>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</si>
  <si>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</si>
  <si>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</si>
  <si>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</si>
  <si>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</si>
  <si>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</si>
  <si>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</si>
  <si>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</si>
  <si>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</si>
  <si>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</si>
  <si>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</si>
  <si>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</si>
  <si>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</si>
  <si>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</si>
  <si>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</si>
  <si>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</si>
  <si>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</si>
  <si>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</si>
  <si>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</si>
  <si>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</si>
  <si>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</si>
  <si>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</si>
  <si>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</si>
  <si>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</si>
  <si>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</si>
  <si>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</si>
  <si>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</si>
  <si>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</si>
  <si>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</si>
  <si>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</si>
  <si>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</si>
  <si>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</si>
  <si>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</si>
  <si>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</si>
  <si>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</si>
  <si>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</si>
  <si>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</si>
  <si>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</si>
  <si>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</si>
  <si>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</si>
  <si>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</si>
  <si>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</si>
  <si>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</si>
  <si>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</si>
  <si>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</si>
  <si>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</si>
  <si>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</si>
  <si>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</si>
  <si>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</si>
  <si>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</si>
  <si>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</si>
  <si>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</si>
  <si>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</si>
  <si>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</si>
  <si>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</si>
  <si>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</si>
  <si>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</si>
  <si>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</si>
  <si>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</si>
  <si>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</si>
  <si>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</si>
  <si>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</si>
  <si>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</si>
  <si>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</si>
  <si>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</si>
  <si>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</si>
  <si>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</si>
  <si>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</si>
  <si>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</si>
  <si>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</si>
  <si>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</si>
  <si>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</si>
  <si>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</si>
  <si>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</si>
  <si>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</si>
  <si>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</si>
  <si>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</si>
  <si>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</si>
  <si>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</si>
  <si>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</si>
  <si>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</si>
  <si>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</si>
  <si>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</si>
  <si>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</si>
  <si>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</si>
  <si>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</si>
  <si>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</si>
  <si>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</si>
  <si>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</si>
  <si>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</si>
  <si>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</si>
  <si>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</si>
  <si>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</si>
  <si>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</si>
  <si>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</si>
  <si>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</si>
  <si>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</si>
  <si>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</si>
  <si>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</si>
  <si>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</si>
  <si>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</si>
  <si>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</si>
  <si>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</si>
  <si>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</si>
  <si>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</si>
  <si>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</si>
  <si>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</si>
  <si>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</si>
  <si>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</si>
  <si>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</si>
  <si>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</si>
  <si>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</si>
  <si>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</si>
  <si>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</si>
  <si>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</si>
  <si>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</si>
  <si>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</si>
  <si>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</si>
  <si>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</si>
  <si>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</si>
  <si>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</si>
  <si>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</si>
  <si>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</si>
  <si>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</si>
  <si>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</si>
  <si>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</si>
  <si>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</si>
  <si>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</si>
  <si>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</si>
  <si>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</si>
  <si>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</si>
  <si>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</si>
  <si>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</si>
  <si>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</si>
  <si>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</si>
  <si>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</si>
  <si>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</si>
  <si>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</si>
  <si>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</si>
  <si>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</si>
  <si>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</si>
  <si>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</si>
  <si>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</si>
  <si>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</si>
  <si>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</si>
  <si>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</si>
  <si>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</si>
  <si>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</si>
  <si>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</si>
  <si>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</si>
  <si>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</si>
  <si>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</si>
  <si>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</si>
  <si>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</si>
  <si>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</si>
  <si>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</si>
  <si>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</si>
  <si>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</si>
  <si>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</si>
  <si>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</si>
  <si>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</si>
  <si>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</si>
  <si>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</si>
  <si>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</si>
  <si>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</si>
  <si>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</si>
  <si>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</si>
  <si>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</si>
  <si>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</si>
  <si>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</si>
  <si>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</si>
  <si>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</si>
  <si>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</si>
  <si>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</si>
  <si>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</si>
  <si>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</si>
  <si>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</si>
  <si>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</si>
  <si>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</si>
  <si>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</si>
  <si>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</si>
  <si>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</si>
  <si>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</si>
  <si>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</si>
  <si>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</si>
  <si>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</si>
  <si>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</si>
  <si>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</si>
  <si>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</si>
  <si>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</si>
  <si>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</si>
  <si>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</si>
  <si>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</si>
  <si>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</si>
  <si>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</si>
  <si>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</si>
  <si>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</si>
  <si>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</si>
  <si>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</si>
  <si>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</si>
  <si>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</si>
  <si>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</si>
  <si>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</si>
  <si>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</si>
  <si>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</si>
  <si>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</si>
  <si>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</si>
  <si>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</si>
  <si>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</si>
  <si>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</si>
  <si>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</si>
  <si>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</si>
  <si>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</si>
  <si>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</si>
  <si>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</si>
  <si>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</si>
  <si>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</si>
  <si>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</si>
  <si>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</si>
  <si>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</si>
  <si>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</si>
  <si>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</si>
  <si>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</si>
  <si>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</si>
  <si>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</si>
  <si>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</si>
  <si>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</si>
  <si>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</si>
  <si>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</si>
  <si>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</si>
  <si>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</si>
  <si>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</si>
  <si>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</si>
  <si>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</si>
  <si>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</si>
  <si>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</si>
  <si>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</si>
  <si>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</si>
  <si>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</si>
  <si>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</si>
  <si>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</si>
  <si>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</si>
  <si>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</si>
  <si>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</si>
  <si>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</si>
  <si>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</si>
  <si>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</si>
  <si>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</si>
  <si>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</si>
  <si>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</si>
  <si>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</si>
  <si>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</si>
  <si>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</si>
  <si>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</si>
  <si>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</si>
  <si>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</si>
  <si>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</si>
  <si>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</si>
  <si>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</si>
  <si>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</si>
  <si>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</si>
  <si>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</si>
  <si>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</si>
  <si>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</si>
  <si>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</si>
  <si>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</si>
  <si>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</si>
  <si>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</si>
  <si>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</si>
  <si>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</si>
  <si>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</si>
  <si>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</si>
  <si>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</si>
  <si>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</si>
  <si>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</si>
  <si>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</si>
  <si>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</si>
  <si>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</si>
  <si>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</si>
  <si>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</si>
  <si>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</si>
  <si>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</si>
  <si>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</si>
  <si>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</si>
  <si>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</si>
  <si>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</si>
  <si>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</si>
  <si>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</si>
  <si>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</si>
  <si>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</si>
  <si>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</si>
  <si>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</si>
  <si>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</si>
  <si>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</si>
  <si>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</si>
  <si>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</si>
  <si>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</si>
  <si>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</si>
  <si>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</si>
  <si>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</si>
  <si>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</si>
  <si>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</si>
  <si>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</si>
  <si>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</si>
  <si>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</si>
  <si>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</si>
  <si>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</si>
  <si>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</si>
  <si>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</si>
  <si>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</si>
  <si>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</si>
  <si>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</si>
  <si>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</si>
  <si>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</si>
  <si>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</si>
  <si>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</si>
  <si>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</si>
  <si>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</si>
  <si>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</si>
  <si>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</si>
  <si>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</si>
  <si>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</si>
  <si>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</si>
  <si>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</si>
  <si>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</si>
  <si>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</si>
  <si>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</si>
  <si>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</si>
  <si>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</si>
  <si>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</si>
  <si>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</si>
  <si>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</si>
  <si>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</si>
  <si>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</si>
  <si>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</si>
  <si>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</si>
  <si>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</si>
  <si>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</si>
  <si>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</si>
  <si>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</si>
  <si>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</si>
  <si>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</si>
  <si>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</si>
  <si>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</si>
  <si>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</si>
  <si>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</si>
  <si>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</si>
  <si>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</si>
  <si>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</si>
  <si>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</si>
  <si>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</si>
  <si>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</si>
  <si>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</si>
  <si>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</si>
  <si>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</si>
  <si>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</si>
  <si>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</si>
  <si>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</si>
  <si>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</si>
  <si>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</si>
  <si>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</si>
  <si>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</si>
  <si>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</si>
  <si>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</si>
  <si>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</si>
  <si>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</si>
  <si>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</si>
  <si>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</si>
  <si>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</si>
  <si>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</si>
  <si>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</si>
  <si>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</si>
  <si>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</si>
  <si>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</si>
  <si>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</si>
  <si>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</si>
  <si>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</si>
  <si>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</si>
  <si>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</si>
  <si>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</si>
  <si>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</si>
  <si>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</si>
  <si>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</si>
  <si>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</si>
  <si>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</si>
  <si>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</si>
  <si>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</si>
  <si>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</si>
  <si>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</si>
  <si>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</si>
  <si>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</si>
  <si>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</si>
  <si>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</si>
  <si>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</si>
  <si>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</si>
  <si>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</si>
  <si>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</si>
  <si>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</si>
  <si>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</si>
  <si>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</si>
  <si>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</si>
  <si>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</si>
  <si>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</si>
  <si>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</si>
  <si>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</si>
  <si>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</si>
  <si>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</si>
  <si>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</si>
  <si>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</si>
  <si>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</si>
  <si>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</si>
  <si>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</si>
  <si>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</si>
  <si>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</si>
  <si>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</si>
  <si>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</si>
  <si>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</si>
  <si>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</si>
  <si>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</si>
  <si>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</si>
  <si>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</si>
  <si>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</si>
  <si>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</si>
  <si>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</si>
  <si>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</si>
  <si>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</si>
  <si>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</si>
  <si>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</si>
  <si>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</si>
  <si>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</si>
  <si>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</si>
  <si>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</si>
  <si>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</si>
  <si>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</si>
  <si>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</si>
  <si>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</si>
  <si>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</si>
  <si>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</si>
  <si>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</si>
  <si>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</si>
  <si>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</si>
  <si>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</si>
  <si>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</si>
  <si>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</si>
  <si>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</si>
  <si>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</si>
  <si>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</si>
  <si>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</si>
  <si>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</si>
  <si>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</si>
  <si>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</si>
  <si>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</si>
  <si>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</si>
  <si>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</si>
  <si>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</si>
  <si>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</si>
  <si>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</si>
  <si>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</si>
  <si>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</si>
  <si>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</si>
  <si>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</si>
  <si>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</si>
  <si>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</si>
  <si>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</si>
  <si>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</si>
  <si>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</si>
  <si>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</si>
  <si>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</si>
  <si>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</si>
  <si>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</si>
  <si>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</si>
  <si>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</si>
  <si>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</si>
  <si>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</si>
  <si>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</si>
  <si>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</si>
  <si>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</si>
  <si>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</si>
  <si>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</si>
  <si>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</si>
  <si>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</si>
  <si>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</si>
  <si>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</si>
  <si>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</si>
  <si>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</si>
  <si>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</si>
  <si>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</si>
  <si>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</si>
  <si>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</si>
  <si>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</si>
  <si>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</si>
  <si>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</si>
  <si>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</si>
  <si>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</si>
  <si>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</si>
  <si>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</si>
  <si>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</si>
  <si>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</si>
  <si>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</si>
  <si>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</si>
  <si>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</si>
  <si>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</si>
  <si>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</si>
  <si>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</si>
  <si>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</si>
  <si>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</si>
  <si>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</si>
  <si>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</si>
  <si>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</si>
  <si>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</si>
  <si>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</si>
  <si>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</si>
  <si>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</si>
  <si>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</si>
  <si>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</si>
  <si>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</si>
  <si>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</si>
  <si>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</si>
  <si>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</si>
  <si>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</si>
  <si>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</si>
  <si>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</si>
  <si>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</si>
  <si>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</si>
  <si>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</si>
  <si>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</si>
  <si>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</si>
  <si>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</si>
  <si>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</si>
  <si>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</si>
  <si>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</si>
  <si>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</si>
  <si>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</si>
  <si>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</si>
  <si>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</si>
  <si>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</si>
  <si>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</si>
  <si>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</si>
  <si>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</si>
  <si>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</si>
  <si>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</si>
  <si>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</si>
  <si>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</si>
  <si>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</si>
  <si>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</si>
  <si>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</si>
  <si>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</si>
  <si>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</si>
  <si>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</si>
  <si>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</si>
  <si>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</si>
  <si>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</si>
  <si>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</si>
  <si>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</si>
  <si>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</si>
  <si>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</si>
  <si>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</si>
  <si>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</si>
  <si>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</si>
  <si>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</si>
  <si>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</si>
  <si>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</si>
  <si>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</si>
  <si>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</si>
  <si>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</si>
  <si>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</si>
  <si>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</si>
  <si>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</si>
  <si>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</si>
  <si>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</si>
  <si>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</si>
  <si>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</si>
  <si>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</si>
  <si>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</si>
  <si>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</si>
  <si>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</si>
  <si>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</si>
  <si>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</si>
  <si>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</si>
  <si>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</si>
  <si>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</si>
  <si>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</si>
  <si>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</si>
  <si>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</si>
  <si>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</si>
  <si>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</si>
  <si>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</si>
  <si>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</si>
  <si>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</si>
  <si>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</si>
  <si>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</si>
  <si>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</si>
  <si>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</si>
  <si>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</si>
  <si>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</si>
  <si>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</si>
  <si>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</si>
  <si>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</si>
  <si>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</si>
  <si>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</si>
  <si>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</si>
  <si>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</si>
  <si>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</si>
  <si>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</si>
  <si>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</si>
  <si>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</si>
  <si>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</si>
  <si>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</si>
  <si>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</si>
  <si>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</si>
  <si>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</si>
  <si>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</si>
  <si>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</si>
  <si>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</si>
  <si>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</si>
  <si>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</si>
  <si>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</si>
  <si>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</si>
  <si>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</si>
  <si>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</si>
  <si>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</si>
  <si>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</si>
  <si>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</si>
  <si>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</si>
  <si>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</si>
  <si>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</si>
  <si>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</si>
  <si>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</si>
  <si>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</si>
  <si>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</si>
  <si>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</si>
  <si>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</si>
  <si>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</si>
  <si>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</si>
  <si>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</si>
  <si>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</si>
  <si>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</si>
  <si>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</si>
  <si>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</si>
  <si>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</si>
  <si>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</si>
  <si>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</si>
  <si>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</si>
  <si>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</si>
  <si>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</si>
  <si>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</si>
  <si>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</si>
  <si>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</si>
  <si>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</si>
  <si>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</si>
  <si>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</si>
  <si>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</si>
  <si>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</si>
  <si>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</si>
  <si>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</si>
  <si>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</si>
  <si>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</si>
  <si>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</si>
  <si>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</si>
  <si>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</si>
  <si>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</si>
  <si>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</si>
  <si>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</si>
  <si>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</si>
  <si>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</si>
  <si>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</si>
  <si>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</si>
  <si>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</si>
  <si>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</si>
  <si>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</si>
  <si>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</si>
  <si>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</si>
  <si>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</si>
  <si>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</si>
  <si>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</si>
  <si>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</si>
  <si>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</si>
  <si>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</si>
  <si>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</si>
  <si>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</si>
  <si>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</si>
  <si>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</si>
  <si>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</si>
  <si>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</si>
  <si>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</si>
  <si>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</si>
  <si>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</si>
  <si>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</si>
  <si>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</si>
  <si>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</si>
  <si>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</si>
  <si>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</si>
  <si>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</si>
  <si>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</si>
  <si>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</si>
  <si>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</si>
  <si>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</si>
  <si>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</si>
  <si>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</si>
  <si>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</si>
  <si>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</si>
  <si>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</si>
  <si>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</si>
  <si>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</si>
  <si>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</si>
  <si>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</si>
  <si>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</si>
  <si>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</si>
  <si>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</si>
  <si>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</si>
  <si>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</si>
  <si>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</si>
  <si>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</si>
  <si>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</si>
  <si>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</si>
  <si>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</si>
  <si>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</si>
  <si>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</si>
  <si>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</si>
  <si>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</si>
  <si>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</si>
  <si>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</si>
  <si>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</si>
  <si>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</si>
  <si>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</si>
  <si>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</si>
  <si>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</si>
  <si>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</si>
  <si>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</si>
  <si>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</si>
  <si>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</si>
  <si>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</si>
  <si>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</si>
  <si>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</si>
  <si>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</si>
  <si>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</si>
  <si>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</si>
  <si>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</si>
  <si>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</si>
  <si>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</si>
  <si>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</si>
  <si>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</si>
  <si>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</si>
  <si>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</si>
  <si>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</si>
  <si>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</si>
  <si>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</si>
  <si>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</si>
  <si>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</si>
  <si>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</si>
  <si>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</si>
  <si>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</si>
  <si>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</si>
  <si>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</si>
  <si>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</si>
  <si>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</si>
  <si>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</si>
  <si>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</si>
  <si>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</si>
  <si>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</si>
  <si>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</si>
  <si>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</si>
  <si>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</si>
  <si>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</si>
  <si>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</si>
  <si>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</si>
  <si>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</si>
  <si>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</si>
  <si>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</si>
  <si>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</si>
  <si>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</si>
  <si>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</si>
  <si>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</si>
  <si>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</si>
  <si>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</si>
  <si>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</si>
  <si>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</si>
  <si>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</si>
  <si>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</si>
  <si>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</si>
  <si>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</si>
  <si>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</si>
  <si>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</si>
  <si>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</si>
  <si>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</si>
  <si>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</si>
  <si>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</si>
  <si>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</si>
  <si>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</si>
  <si>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</si>
  <si>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</si>
  <si>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</si>
  <si>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</si>
  <si>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</si>
  <si>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</si>
  <si>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</si>
  <si>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</si>
  <si>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</si>
  <si>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</si>
  <si>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</si>
  <si>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</si>
  <si>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</si>
  <si>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</si>
  <si>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</si>
  <si>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</si>
  <si>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</si>
  <si>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</si>
  <si>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</si>
  <si>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</si>
  <si>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</si>
  <si>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</si>
  <si>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</si>
  <si>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</si>
  <si>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</si>
  <si>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</si>
  <si>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</si>
  <si>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</si>
  <si>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</si>
  <si>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</si>
  <si>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</si>
  <si>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</si>
  <si>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</si>
  <si>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</si>
  <si>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</si>
  <si>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</si>
  <si>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</si>
  <si>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</si>
  <si>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</si>
  <si>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</si>
  <si>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</si>
  <si>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</si>
  <si>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</si>
  <si>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</si>
  <si>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</si>
  <si>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</si>
  <si>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</si>
  <si>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</si>
  <si>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</si>
  <si>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</si>
  <si>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</si>
  <si>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</si>
  <si>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</si>
  <si>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</si>
  <si>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</si>
  <si>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</si>
  <si>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</si>
  <si>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</si>
  <si>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</si>
  <si>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</si>
  <si>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</si>
  <si>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</si>
  <si>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</si>
  <si>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</si>
  <si>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</si>
  <si>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</si>
  <si>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</si>
  <si>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</si>
  <si>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</si>
  <si>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</si>
  <si>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</si>
  <si>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</si>
  <si>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</si>
  <si>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</si>
  <si>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</si>
  <si>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</si>
  <si>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</si>
  <si>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</si>
  <si>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</si>
  <si>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</si>
  <si>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</si>
  <si>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</si>
  <si>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</si>
  <si>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</si>
  <si>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</si>
  <si>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</si>
  <si>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</si>
  <si>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</si>
  <si>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</si>
  <si>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</si>
  <si>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</si>
  <si>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</si>
  <si>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</si>
  <si>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</si>
  <si>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</si>
  <si>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</si>
  <si>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</si>
  <si>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</si>
  <si>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</si>
  <si>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</si>
  <si>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</si>
  <si>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</si>
  <si>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</si>
  <si>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</si>
  <si>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</si>
  <si>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</si>
  <si>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</si>
  <si>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</si>
  <si>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</si>
  <si>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</si>
  <si>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</si>
  <si>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</si>
  <si>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</si>
  <si>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</si>
  <si>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</si>
  <si>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</si>
  <si>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</si>
  <si>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</si>
  <si>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</si>
  <si>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</si>
  <si>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</si>
  <si>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</si>
  <si>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</si>
  <si>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</si>
  <si>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</si>
  <si>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</si>
  <si>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</si>
  <si>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</si>
  <si>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</si>
  <si>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</si>
  <si>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</si>
  <si>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</si>
  <si>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</si>
  <si>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</si>
  <si>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</si>
  <si>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</si>
  <si>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</si>
  <si>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</si>
  <si>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</si>
  <si>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</si>
  <si>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</si>
  <si>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</si>
  <si>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</si>
  <si>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</si>
  <si>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</si>
  <si>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</si>
  <si>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</si>
  <si>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</si>
  <si>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</si>
  <si>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</si>
  <si>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</si>
  <si>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</si>
  <si>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</si>
  <si>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</si>
  <si>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</si>
  <si>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</si>
  <si>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</si>
  <si>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</si>
  <si>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</si>
  <si>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</si>
  <si>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</si>
  <si>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</si>
  <si>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</si>
  <si>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</si>
  <si>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</si>
  <si>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</si>
  <si>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</si>
  <si>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</si>
  <si>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</si>
  <si>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</si>
  <si>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</si>
  <si>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</si>
  <si>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</si>
  <si>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</si>
  <si>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</si>
  <si>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</si>
  <si>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</si>
  <si>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</si>
  <si>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</si>
  <si>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</si>
  <si>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</si>
  <si>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</si>
  <si>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</si>
  <si>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</si>
  <si>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</si>
  <si>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</si>
  <si>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</si>
  <si>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</si>
  <si>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</si>
  <si>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</si>
  <si>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</si>
  <si>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</si>
  <si>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</si>
  <si>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</si>
  <si>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</si>
  <si>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</si>
  <si>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</si>
  <si>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</si>
  <si>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</si>
  <si>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</si>
  <si>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</si>
  <si>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</si>
  <si>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</si>
  <si>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</si>
  <si>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</si>
  <si>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</si>
  <si>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</si>
  <si>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</si>
  <si>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</si>
  <si>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</si>
  <si>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</si>
  <si>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</si>
  <si>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</si>
  <si>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</si>
  <si>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</si>
  <si>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</si>
  <si>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</si>
  <si>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</si>
  <si>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</si>
  <si>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</si>
  <si>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</si>
  <si>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</si>
  <si>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</si>
  <si>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</si>
  <si>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</si>
  <si>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</si>
  <si>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</si>
  <si>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</si>
  <si>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</si>
  <si>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</si>
  <si>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</si>
  <si>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</si>
  <si>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</si>
  <si>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</si>
  <si>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</si>
  <si>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</si>
  <si>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</si>
  <si>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</si>
  <si>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</si>
  <si>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</si>
  <si>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</si>
  <si>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</si>
  <si>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</si>
  <si>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</si>
  <si>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</si>
  <si>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</si>
  <si>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</si>
  <si>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</si>
  <si>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</si>
  <si>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</si>
  <si>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</si>
  <si>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</si>
  <si>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</si>
  <si>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</si>
  <si>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</si>
  <si>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</si>
  <si>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</si>
  <si>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</si>
  <si>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</si>
  <si>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</si>
  <si>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</si>
  <si>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</si>
  <si>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</si>
  <si>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</si>
  <si>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</si>
  <si>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</si>
  <si>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</si>
  <si>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</si>
  <si>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</si>
  <si>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</si>
  <si>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</si>
  <si>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</si>
  <si>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</si>
  <si>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</si>
  <si>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</si>
  <si>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</si>
  <si>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</si>
  <si>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</si>
  <si>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</si>
  <si>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</si>
  <si>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</si>
  <si>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</si>
  <si>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</si>
  <si>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</si>
  <si>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</si>
  <si>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</si>
  <si>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</si>
  <si>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</si>
  <si>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</si>
  <si>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</si>
  <si>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</si>
  <si>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</si>
  <si>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</si>
  <si>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</si>
  <si>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</si>
  <si>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</si>
  <si>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</si>
  <si>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</si>
  <si>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</si>
  <si>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</si>
  <si>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</si>
  <si>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</si>
  <si>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</si>
  <si>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</si>
  <si>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</si>
  <si>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</si>
  <si>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</si>
  <si>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</si>
  <si>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</si>
  <si>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</si>
  <si>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</si>
  <si>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</si>
  <si>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</si>
  <si>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</si>
  <si>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</si>
  <si>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</si>
  <si>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</si>
  <si>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</si>
  <si>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</si>
  <si>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</si>
  <si>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</si>
  <si>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</si>
  <si>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</si>
  <si>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</si>
  <si>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</si>
  <si>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</si>
  <si>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</si>
  <si>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</si>
  <si>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</si>
  <si>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</si>
  <si>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</si>
  <si>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</si>
  <si>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</si>
  <si>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</si>
  <si>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</si>
  <si>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</si>
  <si>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</si>
  <si>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</si>
  <si>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</si>
  <si>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</si>
  <si>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</si>
  <si>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</si>
  <si>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</si>
  <si>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</si>
  <si>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</si>
  <si>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</si>
  <si>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</si>
  <si>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</si>
  <si>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</si>
  <si>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</si>
  <si>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</si>
  <si>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</si>
  <si>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</si>
  <si>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</si>
  <si>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</si>
  <si>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</si>
  <si>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</si>
  <si>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</si>
  <si>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</si>
  <si>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</si>
  <si>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</si>
  <si>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</si>
  <si>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</si>
  <si>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</si>
  <si>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</si>
  <si>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</si>
  <si>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</si>
  <si>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</si>
  <si>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</si>
  <si>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</si>
  <si>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</si>
  <si>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</si>
  <si>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</si>
  <si>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</si>
  <si>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</si>
  <si>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</si>
  <si>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</si>
  <si>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</si>
  <si>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</si>
  <si>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</si>
  <si>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</si>
  <si>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</si>
  <si>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</si>
  <si>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</si>
  <si>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</si>
  <si>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</si>
  <si>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</si>
  <si>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</si>
  <si>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</si>
  <si>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</si>
  <si>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</si>
  <si>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</si>
  <si>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</si>
  <si>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</si>
  <si>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</si>
  <si>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</si>
  <si>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</si>
  <si>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</si>
  <si>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</si>
  <si>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</si>
  <si>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</si>
  <si>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</si>
  <si>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</si>
  <si>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</si>
  <si>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</si>
  <si>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</si>
  <si>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</si>
  <si>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</si>
  <si>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</si>
  <si>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</si>
  <si>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</si>
  <si>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</si>
  <si>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</si>
  <si>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</si>
  <si>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</si>
  <si>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</si>
  <si>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</si>
  <si>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</si>
  <si>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</si>
  <si>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</si>
  <si>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</si>
  <si>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</si>
  <si>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</si>
  <si>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</si>
  <si>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</si>
  <si>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</si>
  <si>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</si>
  <si>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</si>
  <si>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</si>
  <si>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</si>
  <si>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</si>
  <si>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</si>
  <si>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</si>
  <si>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</si>
  <si>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</si>
  <si>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</si>
  <si>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</si>
  <si>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</si>
  <si>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</si>
  <si>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</si>
  <si>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</si>
  <si>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</si>
  <si>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</si>
  <si>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</si>
  <si>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</si>
  <si>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</si>
  <si>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</si>
  <si>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</si>
  <si>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</si>
  <si>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</si>
  <si>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</si>
  <si>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</si>
  <si>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</si>
  <si>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</si>
  <si>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</si>
  <si>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</si>
  <si>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</si>
  <si>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</si>
  <si>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</si>
  <si>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</si>
  <si>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</si>
  <si>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</si>
  <si>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</si>
  <si>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</si>
  <si>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</si>
  <si>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</si>
  <si>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</si>
  <si>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</si>
  <si>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</si>
  <si>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</si>
  <si>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</si>
  <si>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</si>
  <si>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</si>
  <si>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</si>
  <si>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</si>
  <si>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</si>
  <si>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</si>
  <si>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</si>
  <si>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</si>
  <si>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</si>
  <si>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</si>
  <si>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</si>
  <si>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</si>
  <si>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</si>
  <si>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</si>
  <si>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</si>
  <si>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</si>
  <si>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</si>
  <si>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</si>
  <si>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</si>
  <si>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</si>
  <si>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</si>
  <si>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</si>
  <si>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</si>
  <si>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</si>
  <si>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</si>
  <si>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</si>
  <si>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</si>
  <si>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</si>
  <si>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</si>
  <si>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</si>
  <si>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</si>
  <si>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</si>
  <si>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</si>
  <si>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</si>
  <si>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</si>
  <si>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</si>
  <si>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</si>
  <si>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</si>
  <si>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</si>
  <si>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</si>
  <si>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</si>
  <si>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</si>
  <si>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</si>
  <si>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</si>
  <si>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</si>
  <si>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</si>
  <si>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</si>
  <si>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</si>
  <si>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</si>
  <si>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</si>
  <si>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</si>
  <si>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</si>
  <si>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</si>
  <si>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</si>
  <si>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</si>
  <si>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</si>
  <si>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</si>
  <si>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</si>
  <si>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</si>
  <si>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</si>
  <si>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</si>
  <si>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</si>
  <si>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</si>
  <si>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</si>
  <si>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</si>
  <si>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</si>
  <si>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</si>
  <si>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</si>
  <si>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</si>
  <si>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</si>
  <si>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</si>
  <si>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</si>
  <si>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</si>
  <si>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</si>
  <si>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</si>
  <si>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</si>
  <si>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</si>
  <si>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</si>
  <si>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</si>
  <si>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</si>
  <si>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</si>
  <si>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</si>
  <si>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</si>
  <si>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</si>
  <si>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</si>
  <si>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</si>
  <si>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</si>
  <si>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</si>
  <si>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</si>
  <si>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</si>
  <si>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</si>
  <si>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</si>
  <si>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</si>
  <si>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</si>
  <si>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</si>
  <si>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</si>
  <si>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</si>
  <si>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</si>
  <si>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</si>
  <si>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</si>
  <si>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</si>
  <si>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</si>
  <si>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</si>
  <si>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</si>
  <si>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</si>
  <si>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</si>
  <si>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</si>
  <si>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</si>
  <si>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</si>
  <si>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</si>
  <si>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</si>
  <si>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</si>
  <si>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</si>
  <si>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</si>
  <si>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</si>
  <si>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</si>
  <si>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</si>
  <si>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</si>
  <si>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</si>
  <si>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</si>
  <si>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</si>
  <si>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</si>
  <si>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</si>
  <si>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</si>
  <si>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</si>
  <si>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</si>
  <si>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</si>
  <si>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</si>
  <si>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</si>
  <si>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</si>
  <si>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</si>
  <si>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</si>
  <si>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</si>
  <si>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</si>
  <si>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</si>
  <si>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</si>
  <si>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</si>
  <si>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</si>
  <si>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</si>
  <si>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</si>
  <si>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</si>
  <si>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</si>
  <si>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</si>
  <si>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</si>
  <si>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</si>
  <si>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</si>
  <si>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</si>
  <si>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</si>
  <si>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</si>
  <si>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</si>
  <si>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</si>
  <si>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</si>
  <si>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</si>
  <si>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</si>
  <si>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</si>
  <si>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</si>
  <si>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</si>
  <si>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</si>
  <si>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</si>
  <si>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</si>
  <si>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</si>
  <si>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</si>
  <si>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</si>
  <si>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</si>
  <si>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</si>
  <si>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</si>
  <si>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</si>
  <si>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</si>
  <si>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</si>
  <si>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</si>
  <si>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</si>
  <si>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</si>
  <si>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</si>
  <si>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</si>
  <si>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</si>
  <si>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</si>
  <si>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</si>
  <si>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</si>
  <si>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</si>
  <si>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</si>
  <si>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</si>
  <si>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</si>
  <si>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</si>
  <si>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</si>
  <si>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</si>
  <si>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</si>
  <si>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</si>
  <si>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</si>
  <si>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</si>
  <si>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</si>
  <si>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</si>
  <si>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</si>
  <si>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</si>
  <si>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</si>
  <si>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</si>
  <si>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</si>
  <si>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</si>
  <si>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</si>
  <si>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</si>
  <si>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</si>
  <si>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</si>
  <si>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</si>
  <si>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</si>
  <si>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</si>
  <si>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</si>
  <si>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</si>
  <si>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</si>
  <si>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</si>
  <si>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</si>
  <si>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</si>
  <si>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</si>
  <si>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</si>
  <si>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</si>
  <si>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</si>
  <si>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</si>
  <si>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</si>
  <si>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</si>
  <si>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</si>
  <si>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</si>
  <si>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</si>
  <si>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</si>
  <si>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</si>
  <si>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</si>
  <si>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</si>
  <si>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</si>
  <si>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</si>
  <si>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</si>
  <si>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</si>
  <si>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</si>
  <si>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</si>
  <si>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</si>
  <si>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</si>
  <si>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</si>
  <si>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</si>
  <si>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</si>
  <si>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</si>
  <si>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</si>
  <si>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</si>
  <si>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</si>
  <si>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</si>
  <si>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</si>
  <si>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</si>
  <si>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</si>
  <si>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</si>
  <si>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</si>
  <si>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</si>
  <si>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</si>
  <si>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</si>
  <si>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</si>
  <si>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</si>
  <si>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</si>
  <si>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</si>
  <si>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</si>
  <si>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</si>
  <si>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</si>
  <si>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</si>
  <si>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</si>
  <si>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</si>
  <si>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</si>
  <si>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</si>
  <si>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</si>
  <si>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</si>
  <si>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</si>
  <si>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</si>
  <si>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</si>
  <si>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</si>
  <si>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</si>
  <si>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</si>
  <si>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</si>
  <si>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</si>
  <si>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</si>
  <si>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</si>
  <si>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</si>
  <si>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</si>
  <si>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</si>
  <si>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</si>
  <si>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</si>
  <si>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</si>
  <si>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</si>
  <si>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</si>
  <si>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</si>
  <si>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</si>
  <si>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</si>
  <si>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</si>
  <si>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</si>
  <si>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</si>
  <si>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</si>
  <si>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</si>
  <si>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</si>
  <si>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</si>
  <si>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</si>
  <si>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</si>
  <si>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</si>
  <si>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</si>
  <si>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</si>
  <si>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</si>
  <si>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</si>
  <si>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</si>
  <si>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</si>
  <si>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</si>
  <si>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</si>
  <si>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</si>
  <si>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</si>
  <si>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</si>
  <si>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</si>
  <si>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</si>
  <si>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</si>
  <si>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</si>
  <si>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</si>
  <si>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</si>
  <si>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</si>
  <si>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</si>
  <si>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</si>
  <si>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</si>
  <si>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</si>
  <si>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</si>
  <si>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</si>
  <si>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</si>
  <si>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</si>
  <si>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</si>
  <si>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</si>
  <si>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</si>
  <si>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</si>
  <si>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</si>
  <si>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</si>
  <si>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</si>
  <si>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</si>
  <si>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</si>
  <si>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</si>
  <si>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</si>
  <si>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</si>
  <si>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</si>
  <si>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</si>
  <si>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</si>
  <si>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</si>
  <si>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</si>
  <si>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</si>
  <si>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</si>
  <si>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</si>
  <si>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</si>
  <si>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</si>
  <si>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</si>
  <si>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</si>
  <si>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</si>
  <si>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</si>
  <si>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</si>
  <si>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</si>
  <si>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</si>
  <si>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</si>
  <si>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</si>
  <si>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</si>
  <si>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</si>
  <si>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</si>
  <si>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</si>
  <si>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</si>
  <si>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</si>
  <si>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</si>
  <si>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</si>
  <si>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</si>
  <si>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</si>
  <si>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</si>
  <si>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</si>
  <si>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</si>
  <si>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</si>
  <si>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</si>
  <si>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</si>
  <si>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</si>
  <si>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</si>
  <si>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</si>
  <si>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</si>
  <si>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</si>
  <si>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</si>
  <si>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</si>
  <si>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</si>
  <si>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</si>
  <si>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</si>
  <si>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</si>
  <si>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</si>
  <si>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</si>
  <si>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</si>
  <si>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</si>
  <si>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</si>
  <si>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</si>
  <si>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</si>
  <si>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</si>
  <si>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</si>
  <si>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</si>
  <si>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</si>
  <si>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</si>
  <si>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</si>
  <si>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</si>
  <si>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</si>
  <si>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</si>
  <si>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</si>
  <si>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</si>
  <si>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</si>
  <si>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</si>
  <si>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</si>
  <si>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</si>
  <si>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</si>
  <si>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</si>
  <si>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</si>
  <si>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</si>
  <si>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</si>
  <si>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</si>
  <si>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</si>
  <si>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</si>
  <si>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</si>
  <si>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</si>
  <si>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</si>
  <si>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</si>
  <si>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</si>
  <si>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</si>
  <si>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</si>
  <si>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</si>
  <si>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</si>
  <si>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</si>
  <si>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</si>
  <si>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</si>
  <si>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</si>
  <si>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</si>
  <si>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</si>
  <si>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</si>
  <si>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</si>
  <si>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</si>
  <si>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</si>
  <si>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</si>
  <si>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</si>
  <si>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</si>
  <si>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</si>
  <si>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</si>
  <si>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</si>
  <si>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</si>
  <si>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</si>
  <si>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</si>
  <si>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</si>
  <si>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</si>
  <si>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</si>
  <si>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</si>
  <si>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</si>
  <si>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</si>
  <si>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</si>
  <si>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</si>
  <si>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</si>
  <si>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</si>
  <si>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</si>
  <si>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</si>
  <si>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</si>
  <si>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</si>
  <si>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</si>
  <si>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</si>
  <si>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</si>
  <si>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</si>
  <si>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</si>
  <si>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</si>
  <si>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</si>
  <si>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</si>
  <si>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</si>
  <si>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</si>
  <si>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</si>
  <si>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</si>
  <si>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</si>
  <si>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</si>
  <si>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</si>
  <si>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</si>
  <si>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</si>
  <si>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</si>
  <si>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</si>
  <si>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</si>
  <si>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</si>
  <si>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</si>
  <si>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</si>
  <si>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</si>
  <si>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</si>
  <si>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</si>
  <si>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</si>
  <si>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</si>
  <si>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</si>
  <si>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</si>
  <si>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</si>
  <si>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</si>
  <si>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</si>
  <si>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</si>
  <si>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</si>
  <si>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</si>
  <si>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</si>
  <si>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</si>
  <si>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</si>
  <si>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</si>
  <si>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</si>
  <si>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</si>
  <si>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</si>
  <si>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</si>
  <si>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</si>
  <si>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</si>
  <si>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</si>
  <si>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</si>
  <si>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</si>
  <si>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</si>
  <si>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</si>
  <si>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</si>
  <si>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</si>
  <si>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</si>
  <si>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</si>
  <si>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</si>
  <si>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</si>
  <si>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</si>
  <si>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</si>
  <si>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</si>
  <si>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</si>
  <si>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</si>
  <si>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</si>
  <si>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</si>
  <si>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</si>
  <si>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</si>
  <si>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</si>
  <si>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</si>
  <si>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</si>
  <si>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</si>
  <si>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</si>
  <si>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</si>
  <si>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</si>
  <si>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</si>
  <si>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</si>
  <si>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</si>
  <si>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</si>
  <si>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</si>
  <si>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</si>
  <si>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</si>
  <si>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</si>
  <si>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</si>
  <si>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</si>
  <si>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</si>
  <si>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</si>
  <si>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</si>
  <si>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</si>
  <si>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</si>
  <si>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</si>
  <si>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</si>
  <si>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</si>
  <si>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</si>
  <si>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</si>
  <si>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</si>
  <si>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</si>
  <si>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</si>
  <si>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</si>
  <si>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</si>
  <si>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</si>
  <si>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</si>
  <si>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</si>
  <si>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</si>
  <si>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</si>
  <si>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</si>
  <si>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</si>
  <si>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</si>
  <si>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</si>
  <si>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</si>
  <si>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</si>
  <si>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</si>
  <si>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</si>
  <si>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</si>
  <si>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</si>
  <si>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</si>
  <si>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</si>
  <si>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</si>
  <si>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</si>
  <si>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</si>
  <si>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</si>
  <si>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</si>
  <si>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</si>
  <si>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</si>
  <si>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</si>
  <si>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</si>
  <si>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</si>
  <si>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</si>
  <si>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</si>
  <si>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</si>
  <si>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</si>
  <si>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</si>
  <si>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</si>
  <si>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</si>
  <si>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</si>
  <si>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</si>
  <si>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</si>
  <si>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</si>
  <si>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</si>
  <si>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</si>
  <si>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</si>
  <si>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</si>
  <si>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</si>
  <si>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</si>
  <si>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</si>
  <si>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</si>
  <si>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</si>
  <si>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</si>
  <si>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</si>
  <si>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</si>
  <si>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</si>
  <si>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</si>
  <si>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</si>
  <si>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</si>
  <si>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</si>
  <si>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</si>
  <si>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</si>
  <si>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</si>
  <si>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</si>
  <si>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</si>
  <si>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</si>
  <si>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</si>
  <si>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</si>
  <si>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</si>
  <si>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</si>
  <si>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</si>
  <si>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</si>
  <si>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</si>
  <si>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</si>
  <si>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</si>
  <si>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</si>
  <si>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</si>
  <si>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</si>
  <si>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</si>
  <si>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</si>
  <si>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</si>
  <si>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</si>
  <si>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</si>
  <si>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</si>
  <si>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</si>
  <si>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</si>
  <si>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</si>
  <si>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</si>
  <si>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</si>
  <si>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</si>
  <si>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</si>
  <si>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</si>
  <si>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</si>
  <si>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</si>
  <si>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</si>
  <si>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</si>
  <si>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</si>
  <si>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</si>
  <si>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</si>
  <si>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</si>
  <si>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</si>
  <si>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</si>
  <si>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</si>
  <si>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</si>
  <si>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</si>
  <si>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</si>
  <si>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</si>
  <si>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</si>
  <si>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</si>
  <si>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</si>
  <si>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</si>
  <si>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</si>
  <si>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</si>
  <si>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</si>
  <si>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</si>
  <si>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</si>
  <si>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</si>
  <si>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</si>
  <si>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</si>
  <si>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</si>
  <si>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</si>
  <si>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</si>
  <si>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</si>
  <si>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</si>
  <si>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</si>
  <si>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</si>
  <si>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</si>
  <si>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</si>
  <si>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</si>
  <si>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</si>
  <si>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</si>
  <si>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</si>
  <si>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</si>
  <si>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</si>
  <si>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</si>
  <si>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</si>
  <si>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</si>
  <si>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</si>
  <si>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</si>
  <si>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</si>
  <si>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</si>
  <si>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</si>
  <si>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</si>
  <si>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</si>
  <si>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</si>
  <si>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</si>
  <si>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</si>
  <si>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</si>
  <si>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</si>
  <si>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</si>
  <si>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</si>
  <si>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</si>
  <si>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</si>
  <si>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</si>
  <si>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</si>
  <si>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</si>
  <si>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</si>
  <si>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</si>
  <si>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</si>
  <si>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</si>
  <si>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</si>
  <si>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</si>
  <si>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</si>
  <si>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</si>
  <si>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</si>
  <si>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</si>
  <si>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</si>
  <si>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</si>
  <si>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</si>
  <si>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</si>
  <si>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</si>
  <si>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</si>
  <si>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</si>
  <si>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</si>
  <si>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</si>
  <si>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</si>
  <si>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</si>
  <si>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</si>
  <si>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</si>
  <si>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</si>
  <si>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</si>
  <si>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</si>
  <si>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</si>
  <si>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</si>
  <si>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</si>
  <si>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</si>
  <si>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</si>
  <si>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</si>
  <si>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</si>
  <si>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</si>
  <si>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</si>
  <si>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</si>
  <si>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</si>
  <si>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</si>
  <si>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</si>
  <si>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</si>
  <si>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</si>
  <si>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</si>
  <si>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</si>
  <si>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</si>
  <si>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</si>
  <si>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</si>
  <si>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</si>
  <si>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</si>
  <si>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</si>
  <si>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</si>
  <si>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</si>
  <si>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</si>
  <si>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</si>
  <si>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</si>
  <si>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</si>
  <si>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</si>
  <si>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</si>
  <si>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</si>
  <si>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</si>
  <si>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</si>
  <si>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</si>
  <si>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</si>
  <si>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</si>
  <si>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</si>
  <si>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</si>
  <si>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</si>
  <si>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</si>
  <si>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</si>
  <si>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</si>
  <si>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</si>
  <si>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</si>
  <si>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</si>
  <si>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</si>
  <si>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</si>
  <si>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</si>
  <si>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</si>
  <si>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</si>
  <si>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</si>
  <si>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</si>
  <si>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</si>
  <si>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</si>
  <si>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</si>
  <si>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</si>
  <si>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</si>
  <si>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</si>
  <si>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</si>
  <si>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</si>
  <si>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</si>
  <si>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</si>
  <si>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</si>
  <si>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</si>
  <si>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</si>
  <si>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</si>
  <si>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</si>
  <si>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</si>
  <si>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</si>
  <si>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</si>
  <si>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</si>
  <si>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</si>
  <si>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</si>
  <si>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</si>
  <si>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</si>
  <si>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</si>
  <si>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</si>
  <si>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</si>
  <si>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</si>
  <si>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</si>
  <si>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</si>
  <si>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</si>
  <si>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</si>
  <si>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</si>
  <si>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</si>
  <si>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</si>
  <si>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</si>
  <si>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</si>
  <si>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</si>
  <si>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</si>
  <si>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</si>
  <si>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</si>
  <si>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</si>
  <si>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</si>
  <si>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</si>
  <si>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</si>
  <si>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</si>
  <si>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</si>
  <si>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</si>
  <si>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</si>
  <si>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</si>
  <si>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</si>
  <si>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</si>
  <si>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</si>
  <si>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</si>
  <si>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</si>
  <si>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</si>
  <si>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</si>
  <si>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</si>
  <si>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</si>
  <si>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</si>
  <si>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</si>
  <si>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</si>
  <si>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</si>
  <si>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</si>
  <si>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</si>
  <si>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</si>
  <si>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</si>
  <si>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</si>
  <si>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</si>
  <si>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</si>
  <si>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</si>
  <si>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</si>
  <si>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</si>
  <si>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</si>
  <si>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</si>
  <si>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</si>
  <si>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</si>
  <si>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</si>
  <si>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</si>
  <si>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</si>
  <si>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</si>
  <si>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</si>
  <si>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</si>
  <si>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</si>
  <si>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</si>
  <si>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</si>
  <si>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</si>
  <si>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</si>
  <si>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</si>
  <si>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</si>
  <si>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</si>
  <si>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</si>
  <si>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</si>
  <si>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</si>
  <si>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</si>
  <si>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</si>
  <si>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</si>
  <si>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</si>
  <si>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</si>
  <si>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</si>
  <si>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</si>
  <si>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</si>
  <si>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</si>
  <si>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</si>
  <si>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</si>
  <si>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</si>
  <si>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</si>
  <si>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</si>
  <si>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</si>
  <si>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</si>
  <si>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</si>
  <si>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</si>
  <si>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</si>
  <si>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</si>
  <si>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</si>
  <si>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</si>
  <si>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</si>
  <si>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</si>
  <si>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</si>
  <si>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</si>
  <si>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</si>
  <si>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</si>
  <si>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</si>
  <si>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</si>
  <si>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</si>
  <si>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</si>
  <si>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</si>
  <si>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</si>
  <si>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</si>
  <si>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</si>
  <si>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</si>
  <si>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</si>
  <si>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</si>
  <si>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</si>
  <si>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</si>
  <si>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</si>
  <si>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</si>
  <si>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</si>
  <si>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</si>
  <si>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</si>
  <si>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</si>
  <si>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</si>
  <si>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</si>
  <si>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</si>
  <si>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</si>
  <si>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</si>
  <si>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</si>
  <si>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</si>
  <si>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</si>
  <si>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</si>
  <si>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</si>
  <si>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</si>
  <si>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</si>
  <si>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</si>
  <si>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</si>
  <si>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</si>
  <si>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</si>
  <si>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</si>
  <si>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</si>
  <si>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</si>
  <si>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</si>
  <si>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</si>
  <si>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</si>
  <si>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</si>
  <si>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</si>
  <si>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</si>
  <si>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</si>
  <si>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</si>
  <si>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</si>
  <si>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</si>
  <si>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</si>
  <si>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</si>
  <si>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</si>
  <si>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</si>
  <si>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</si>
  <si>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</si>
  <si>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</si>
  <si>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</si>
  <si>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</si>
  <si>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</si>
  <si>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</si>
  <si>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</si>
  <si>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</si>
  <si>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</si>
  <si>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</si>
  <si>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</si>
  <si>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</si>
  <si>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</si>
  <si>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</si>
  <si>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</si>
  <si>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</si>
  <si>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</si>
  <si>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</si>
  <si>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</si>
  <si>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</si>
  <si>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</si>
  <si>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</si>
  <si>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</si>
  <si>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</si>
  <si>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</si>
  <si>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</si>
  <si>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</si>
  <si>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</si>
  <si>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</si>
  <si>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</si>
  <si>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</si>
  <si>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</si>
  <si>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</si>
  <si>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</si>
  <si>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</si>
  <si>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</si>
  <si>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</si>
  <si>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</si>
  <si>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</si>
  <si>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</si>
  <si>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</si>
  <si>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</si>
  <si>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</si>
  <si>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</si>
  <si>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</si>
  <si>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</si>
  <si>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</si>
  <si>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</si>
  <si>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</si>
  <si>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</si>
  <si>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</si>
  <si>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</si>
  <si>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</si>
  <si>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</si>
  <si>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</si>
  <si>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</si>
  <si>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</si>
  <si>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</si>
  <si>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</si>
  <si>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</si>
  <si>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</si>
  <si>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</si>
  <si>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</si>
  <si>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</si>
  <si>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</si>
  <si>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</si>
  <si>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</si>
  <si>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</si>
  <si>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</si>
  <si>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</si>
  <si>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</si>
  <si>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</si>
  <si>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</si>
  <si>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</si>
  <si>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</si>
  <si>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</si>
  <si>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</si>
  <si>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</si>
  <si>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</si>
  <si>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</si>
  <si>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</si>
  <si>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</si>
  <si>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</si>
  <si>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</si>
  <si>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</si>
  <si>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</si>
  <si>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</si>
  <si>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</si>
  <si>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</si>
  <si>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</si>
  <si>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</si>
  <si>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</si>
  <si>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</si>
  <si>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</si>
  <si>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</si>
  <si>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</si>
  <si>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</si>
  <si>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</si>
  <si>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</si>
  <si>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</si>
  <si>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</si>
  <si>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</si>
  <si>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</si>
  <si>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</si>
  <si>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</si>
  <si>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</si>
  <si>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</si>
  <si>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</si>
  <si>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</si>
  <si>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</si>
  <si>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</si>
  <si>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</si>
  <si>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</si>
  <si>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</si>
  <si>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</si>
  <si>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</si>
  <si>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</si>
  <si>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</si>
  <si>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</si>
  <si>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</si>
  <si>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</si>
  <si>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</si>
  <si>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</si>
  <si>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</si>
  <si>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</si>
  <si>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</si>
  <si>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</si>
  <si>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</si>
  <si>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</si>
  <si>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</si>
  <si>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</si>
  <si>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</si>
  <si>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</si>
  <si>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</si>
  <si>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</si>
  <si>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</si>
  <si>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</si>
  <si>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</si>
  <si>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</si>
  <si>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</si>
  <si>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</si>
  <si>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</si>
  <si>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</si>
  <si>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</si>
  <si>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</si>
  <si>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</si>
  <si>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</si>
  <si>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</si>
  <si>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</si>
  <si>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</si>
  <si>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</si>
  <si>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</si>
  <si>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</si>
  <si>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</si>
  <si>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</si>
  <si>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</si>
  <si>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</si>
  <si>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</si>
  <si>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</si>
  <si>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</si>
  <si>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</si>
  <si>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</si>
  <si>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</si>
  <si>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</si>
  <si>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</si>
  <si>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</si>
  <si>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</si>
  <si>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</si>
  <si>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</si>
  <si>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</si>
  <si>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</si>
  <si>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</si>
  <si>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</si>
  <si>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</si>
  <si>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</si>
  <si>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</si>
  <si>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</si>
  <si>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</si>
  <si>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</si>
  <si>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</si>
  <si>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</si>
  <si>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</si>
  <si>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</si>
  <si>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</si>
  <si>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</si>
  <si>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</si>
  <si>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</si>
  <si>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</si>
  <si>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</si>
  <si>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</si>
  <si>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</si>
  <si>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</si>
  <si>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</si>
  <si>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</si>
  <si>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</si>
  <si>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</si>
  <si>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</si>
  <si>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</si>
  <si>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</si>
  <si>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</si>
  <si>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</si>
  <si>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</si>
  <si>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</si>
  <si>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</si>
  <si>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</si>
  <si>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</si>
  <si>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</si>
  <si>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</si>
  <si>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</si>
  <si>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</si>
  <si>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</si>
  <si>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</si>
  <si>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</si>
  <si>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</si>
  <si>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</si>
  <si>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</si>
  <si>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</si>
  <si>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</si>
  <si>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</si>
  <si>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</si>
  <si>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</si>
  <si>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</si>
  <si>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</si>
  <si>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</si>
  <si>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</si>
  <si>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</si>
  <si>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</si>
  <si>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</si>
  <si>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</si>
  <si>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</si>
  <si>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</si>
  <si>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</si>
  <si>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</si>
  <si>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</si>
  <si>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</si>
  <si>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</si>
  <si>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</si>
  <si>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</si>
  <si>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</si>
  <si>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</si>
  <si>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</si>
  <si>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</si>
  <si>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</si>
  <si>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</si>
  <si>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</si>
  <si>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</si>
  <si>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</si>
  <si>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</si>
  <si>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</si>
  <si>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</si>
  <si>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</si>
  <si>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</si>
  <si>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</si>
  <si>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</si>
  <si>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</si>
  <si>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</si>
  <si>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</si>
  <si>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</si>
  <si>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</si>
  <si>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</si>
  <si>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</si>
  <si>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</si>
  <si>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</si>
  <si>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</si>
  <si>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</si>
  <si>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</si>
  <si>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</si>
  <si>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</si>
  <si>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</si>
  <si>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</si>
  <si>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</si>
  <si>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</si>
  <si>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</si>
  <si>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</si>
  <si>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</si>
  <si>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</si>
  <si>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</si>
  <si>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</si>
  <si>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</si>
  <si>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</si>
  <si>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</si>
  <si>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</si>
  <si>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</si>
  <si>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</si>
  <si>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</si>
  <si>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</si>
  <si>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</si>
  <si>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</si>
  <si>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</si>
  <si>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</si>
  <si>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</si>
  <si>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</si>
  <si>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</si>
  <si>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</si>
  <si>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</si>
  <si>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</si>
  <si>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</si>
  <si>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</si>
  <si>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</si>
  <si>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</si>
  <si>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</si>
  <si>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</si>
  <si>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</si>
  <si>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</si>
  <si>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</si>
  <si>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</si>
  <si>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</si>
  <si>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</si>
  <si>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</si>
  <si>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</si>
  <si>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</si>
  <si>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</si>
  <si>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</si>
  <si>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</si>
  <si>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</si>
  <si>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</si>
  <si>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</si>
  <si>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</si>
  <si>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</si>
  <si>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</si>
  <si>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</si>
  <si>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</si>
  <si>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</si>
  <si>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</si>
  <si>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</si>
  <si>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</si>
  <si>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</si>
  <si>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</si>
  <si>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</si>
  <si>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</si>
  <si>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</si>
  <si>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</si>
  <si>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</si>
  <si>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</si>
  <si>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</si>
  <si>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</si>
  <si>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</si>
  <si>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</si>
  <si>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</si>
  <si>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</si>
  <si>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</si>
  <si>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</si>
  <si>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</si>
  <si>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</si>
  <si>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</si>
  <si>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</si>
  <si>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</si>
  <si>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</si>
  <si>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</si>
  <si>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</si>
  <si>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</si>
  <si>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</si>
  <si>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</si>
  <si>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</si>
  <si>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</si>
  <si>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</si>
  <si>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</si>
  <si>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</si>
  <si>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</si>
  <si>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</si>
  <si>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</si>
  <si>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</si>
  <si>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</si>
  <si>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</si>
  <si>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</si>
  <si>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</si>
  <si>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</si>
  <si>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</si>
  <si>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</si>
  <si>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</si>
  <si>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</si>
  <si>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</si>
  <si>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</si>
  <si>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</si>
  <si>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</si>
  <si>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</si>
  <si>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</si>
  <si>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</si>
  <si>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</si>
  <si>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</si>
  <si>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</si>
  <si>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</si>
  <si>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</si>
  <si>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</si>
  <si>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</si>
  <si>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</si>
  <si>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</si>
  <si>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</si>
  <si>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</si>
  <si>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</si>
  <si>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</si>
  <si>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</si>
  <si>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</si>
  <si>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</si>
  <si>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</si>
  <si>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</si>
  <si>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</si>
  <si>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</si>
  <si>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</si>
  <si>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</si>
  <si>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</si>
  <si>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</si>
  <si>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</si>
  <si>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</si>
  <si>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</si>
  <si>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</si>
  <si>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</si>
  <si>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</si>
  <si>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</si>
  <si>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</si>
  <si>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</si>
  <si>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</si>
  <si>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</si>
  <si>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</si>
  <si>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</si>
  <si>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</si>
  <si>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</si>
  <si>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</si>
  <si>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</si>
  <si>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</si>
  <si>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</si>
  <si>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</si>
  <si>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</si>
  <si>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</si>
  <si>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</si>
  <si>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</si>
  <si>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</si>
  <si>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</si>
  <si>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</si>
  <si>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</si>
  <si>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</si>
  <si>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</si>
  <si>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</si>
  <si>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</si>
  <si>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</si>
  <si>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</si>
  <si>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</si>
  <si>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</si>
  <si>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</si>
  <si>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</si>
  <si>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</si>
  <si>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</si>
  <si>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</si>
  <si>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</si>
  <si>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</si>
  <si>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</si>
  <si>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</si>
  <si>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</si>
  <si>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</si>
  <si>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</si>
  <si>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</si>
  <si>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</si>
  <si>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</si>
  <si>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</si>
  <si>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</si>
  <si>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</si>
  <si>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</si>
  <si>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</si>
  <si>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</si>
  <si>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</si>
  <si>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</si>
  <si>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</si>
  <si>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</si>
  <si>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</si>
  <si>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</si>
  <si>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</si>
  <si>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</si>
  <si>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</si>
  <si>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</si>
  <si>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</si>
  <si>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</si>
  <si>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</si>
  <si>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</si>
  <si>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</si>
  <si>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</si>
  <si>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</si>
  <si>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</si>
  <si>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</si>
  <si>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</si>
  <si>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</si>
  <si>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</si>
  <si>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</si>
  <si>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</si>
  <si>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</si>
  <si>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</si>
  <si>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</si>
  <si>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</si>
  <si>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</si>
  <si>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</si>
  <si>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</si>
  <si>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</si>
  <si>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</si>
  <si>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</si>
  <si>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</si>
  <si>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</si>
  <si>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</si>
  <si>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</si>
  <si>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</si>
  <si>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</si>
  <si>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</si>
  <si>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</si>
  <si>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</si>
  <si>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</si>
  <si>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</si>
  <si>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</si>
  <si>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</si>
  <si>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</si>
  <si>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</si>
  <si>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</si>
  <si>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</si>
  <si>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</si>
  <si>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</si>
  <si>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</si>
  <si>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</si>
  <si>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</si>
  <si>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</si>
  <si>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</si>
  <si>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</si>
  <si>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</si>
  <si>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</si>
  <si>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</si>
  <si>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</si>
  <si>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</si>
  <si>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</si>
  <si>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</si>
  <si>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</si>
  <si>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</si>
  <si>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</si>
  <si>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</si>
  <si>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</si>
  <si>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</si>
  <si>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</si>
  <si>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</si>
  <si>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</si>
  <si>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</si>
  <si>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</si>
  <si>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</si>
  <si>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</si>
  <si>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</si>
  <si>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</si>
  <si>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</si>
  <si>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</si>
  <si>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</si>
  <si>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</si>
  <si>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</si>
  <si>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</si>
  <si>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</si>
  <si>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</si>
  <si>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</si>
  <si>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</si>
  <si>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</si>
  <si>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</si>
  <si>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</si>
  <si>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</si>
  <si>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</si>
  <si>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</si>
  <si>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</si>
  <si>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</si>
  <si>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</si>
  <si>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</si>
  <si>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</si>
  <si>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</si>
  <si>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</si>
  <si>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</si>
  <si>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</si>
  <si>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</si>
  <si>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</si>
  <si>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</si>
  <si>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</si>
  <si>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</si>
  <si>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</si>
  <si>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</si>
  <si>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</si>
  <si>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</si>
  <si>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</si>
  <si>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</si>
  <si>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</si>
  <si>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</si>
  <si>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</si>
  <si>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</si>
  <si>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</si>
  <si>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</si>
  <si>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</si>
  <si>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</si>
  <si>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</si>
  <si>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</si>
  <si>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</si>
  <si>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</si>
  <si>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</si>
  <si>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</si>
  <si>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</si>
  <si>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</si>
  <si>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</si>
  <si>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</si>
  <si>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</si>
  <si>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</si>
  <si>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</si>
  <si>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</si>
  <si>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</si>
  <si>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</si>
  <si>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</si>
  <si>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</si>
  <si>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</si>
  <si>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</si>
  <si>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</si>
  <si>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</si>
  <si>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</si>
  <si>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</si>
  <si>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</si>
  <si>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</si>
  <si>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</si>
  <si>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</si>
  <si>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</si>
  <si>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</si>
  <si>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</si>
  <si>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</si>
  <si>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</si>
  <si>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</si>
  <si>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</si>
  <si>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</si>
  <si>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</si>
  <si>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</si>
  <si>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</si>
  <si>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</si>
  <si>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</si>
  <si>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</si>
  <si>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</si>
  <si>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</si>
  <si>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</si>
  <si>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</si>
  <si>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</si>
  <si>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</si>
  <si>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</si>
  <si>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</si>
  <si>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</si>
  <si>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</si>
  <si>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</si>
  <si>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</si>
  <si>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</si>
  <si>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</si>
  <si>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</si>
  <si>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</si>
  <si>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</si>
  <si>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</si>
  <si>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</si>
  <si>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</si>
  <si>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</si>
  <si>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</si>
  <si>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</si>
  <si>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</si>
  <si>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</si>
  <si>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</si>
  <si>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</si>
  <si>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</si>
  <si>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</si>
  <si>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</si>
  <si>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</si>
  <si>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</si>
  <si>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</si>
  <si>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</si>
  <si>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</si>
  <si>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</si>
  <si>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</si>
  <si>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</si>
  <si>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</si>
  <si>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</si>
  <si>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</si>
  <si>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</si>
  <si>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</si>
  <si>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</si>
  <si>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</si>
  <si>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</si>
  <si>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</si>
  <si>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</si>
  <si>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</si>
  <si>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</si>
  <si>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</si>
  <si>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</si>
  <si>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</si>
  <si>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</si>
  <si>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</si>
  <si>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</si>
  <si>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</si>
  <si>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</si>
  <si>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</si>
  <si>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</si>
  <si>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</si>
  <si>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</si>
  <si>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</si>
  <si>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</si>
  <si>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</si>
  <si>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</si>
  <si>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</si>
  <si>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</si>
  <si>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</si>
  <si>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</si>
  <si>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</si>
  <si>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</si>
  <si>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</si>
  <si>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</si>
  <si>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</si>
  <si>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</si>
  <si>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</si>
  <si>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</si>
  <si>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</si>
  <si>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</si>
  <si>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</si>
  <si>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</si>
  <si>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</si>
  <si>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</si>
  <si>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</si>
  <si>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</si>
  <si>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</si>
  <si>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</si>
  <si>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</si>
  <si>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</si>
  <si>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</si>
  <si>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</si>
  <si>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</si>
  <si>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</si>
  <si>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</si>
  <si>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</si>
  <si>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</si>
  <si>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</si>
  <si>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</si>
  <si>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</si>
  <si>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</si>
  <si>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</si>
  <si>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</si>
  <si>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</si>
  <si>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</si>
  <si>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</si>
  <si>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</si>
  <si>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</si>
  <si>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</si>
  <si>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</si>
  <si>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</si>
  <si>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</si>
  <si>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</si>
  <si>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</si>
  <si>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</si>
  <si>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</si>
  <si>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</si>
  <si>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</si>
  <si>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</si>
  <si>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</si>
  <si>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</si>
  <si>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</si>
  <si>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</si>
  <si>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</si>
  <si>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</si>
  <si>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</si>
  <si>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</si>
  <si>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</si>
  <si>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</si>
  <si>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</si>
  <si>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</si>
  <si>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</si>
  <si>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</si>
  <si>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</si>
  <si>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</si>
  <si>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</si>
  <si>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</si>
  <si>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</si>
  <si>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</si>
  <si>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</si>
  <si>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</si>
  <si>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</si>
  <si>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</si>
  <si>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</si>
  <si>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</si>
  <si>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</si>
  <si>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</si>
  <si>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</si>
  <si>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</si>
  <si>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</si>
  <si>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</si>
  <si>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</si>
  <si>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</si>
  <si>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</si>
  <si>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</si>
  <si>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</si>
  <si>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</si>
  <si>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</si>
  <si>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</si>
  <si>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</si>
  <si>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</si>
  <si>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</si>
  <si>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</si>
  <si>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</si>
  <si>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</si>
  <si>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</si>
  <si>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</si>
  <si>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</si>
  <si>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</si>
  <si>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</si>
  <si>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</si>
  <si>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</si>
  <si>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</si>
  <si>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</si>
  <si>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</si>
  <si>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</si>
  <si>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</si>
  <si>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</si>
  <si>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</si>
  <si>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</si>
  <si>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</si>
  <si>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</si>
  <si>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</si>
  <si>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</si>
  <si>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</si>
  <si>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</si>
  <si>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</si>
  <si>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</si>
  <si>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</si>
  <si>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</si>
  <si>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</si>
  <si>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</si>
  <si>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</si>
  <si>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</si>
  <si>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</si>
  <si>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</si>
  <si>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</si>
  <si>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</si>
  <si>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</si>
  <si>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</si>
  <si>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</si>
  <si>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</si>
  <si>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</si>
  <si>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</si>
  <si>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</si>
  <si>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</si>
  <si>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</si>
  <si>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</si>
  <si>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</si>
  <si>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</si>
  <si>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</si>
  <si>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</si>
  <si>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</si>
  <si>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</si>
  <si>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</si>
  <si>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</si>
  <si>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</si>
  <si>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</si>
  <si>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</si>
  <si>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</si>
  <si>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</si>
  <si>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</si>
  <si>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</si>
  <si>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</si>
  <si>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</si>
  <si>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</si>
  <si>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</si>
  <si>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</si>
  <si>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</si>
  <si>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</si>
  <si>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</si>
  <si>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</si>
  <si>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</si>
  <si>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</si>
  <si>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</si>
  <si>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</si>
  <si>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</si>
  <si>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</si>
  <si>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</si>
  <si>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</si>
  <si>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</si>
  <si>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</si>
  <si>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</si>
  <si>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</si>
  <si>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</si>
  <si>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</si>
  <si>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</si>
  <si>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</si>
  <si>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</si>
  <si>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</si>
  <si>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</si>
  <si>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</si>
  <si>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</si>
  <si>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</si>
  <si>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</si>
  <si>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</si>
  <si>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</si>
  <si>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</si>
  <si>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</si>
  <si>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</si>
  <si>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</si>
  <si>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</si>
  <si>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</si>
  <si>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</si>
  <si>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</si>
  <si>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</si>
  <si>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</si>
  <si>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</si>
  <si>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</si>
  <si>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</si>
  <si>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</si>
  <si>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</si>
  <si>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</si>
  <si>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</si>
  <si>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</si>
  <si>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</si>
  <si>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</si>
  <si>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</si>
  <si>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</si>
  <si>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</si>
  <si>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</si>
  <si>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</si>
  <si>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</si>
  <si>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</si>
  <si>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</si>
  <si>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</si>
  <si>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</si>
  <si>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</si>
  <si>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</si>
  <si>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</si>
  <si>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</si>
  <si>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</si>
  <si>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</si>
  <si>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</si>
  <si>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</si>
  <si>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</si>
  <si>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</si>
  <si>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</si>
  <si>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</si>
  <si>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</si>
  <si>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</si>
  <si>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</si>
  <si>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</si>
  <si>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</si>
  <si>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</si>
  <si>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</si>
  <si>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</si>
  <si>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</si>
  <si>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</si>
  <si>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</si>
  <si>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</si>
  <si>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</si>
  <si>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</si>
  <si>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</si>
  <si>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</si>
  <si>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</si>
  <si>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</si>
  <si>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</si>
  <si>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</si>
  <si>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</si>
  <si>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</si>
  <si>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</si>
  <si>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</si>
  <si>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</si>
  <si>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</si>
  <si>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</si>
  <si>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</si>
  <si>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</si>
  <si>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</si>
  <si>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</si>
  <si>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</si>
  <si>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</si>
  <si>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</si>
  <si>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</si>
  <si>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</si>
  <si>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</si>
  <si>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</si>
  <si>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</si>
  <si>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</si>
  <si>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</si>
  <si>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</si>
  <si>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</si>
  <si>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</si>
  <si>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</si>
  <si>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</si>
  <si>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</si>
  <si>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</si>
  <si>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</si>
  <si>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</si>
  <si>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</si>
  <si>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</si>
  <si>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</si>
  <si>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</si>
  <si>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</si>
  <si>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</si>
  <si>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</si>
  <si>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</si>
  <si>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</si>
  <si>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</si>
  <si>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</si>
  <si>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</si>
  <si>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</si>
  <si>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</si>
  <si>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</si>
  <si>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</si>
  <si>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</si>
  <si>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</si>
  <si>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</si>
  <si>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</si>
  <si>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</si>
  <si>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</si>
  <si>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</si>
  <si>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</si>
  <si>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</si>
  <si>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</si>
  <si>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</si>
  <si>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</si>
  <si>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</si>
  <si>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</si>
  <si>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</si>
  <si>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</si>
  <si>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</si>
  <si>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</si>
  <si>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</si>
  <si>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</si>
  <si>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</si>
  <si>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</si>
  <si>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</si>
  <si>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</si>
  <si>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</si>
  <si>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</si>
  <si>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</si>
  <si>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</si>
  <si>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</si>
  <si>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</si>
  <si>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</si>
  <si>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</si>
  <si>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</si>
  <si>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</si>
  <si>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</si>
  <si>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</si>
  <si>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</si>
  <si>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</si>
  <si>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</si>
  <si>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</si>
  <si>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</si>
  <si>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</si>
  <si>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</si>
  <si>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</si>
  <si>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</si>
  <si>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</si>
  <si>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</si>
  <si>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</si>
  <si>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</si>
  <si>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</si>
  <si>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</si>
  <si>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</si>
  <si>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</si>
  <si>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</si>
  <si>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</si>
  <si>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</si>
  <si>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</si>
  <si>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</si>
  <si>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</si>
  <si>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</si>
  <si>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</si>
  <si>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</si>
  <si>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</si>
  <si>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</si>
  <si>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</si>
  <si>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</si>
  <si>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</si>
  <si>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</si>
  <si>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</si>
  <si>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</si>
  <si>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</si>
  <si>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</si>
  <si>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</si>
  <si>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</si>
  <si>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</si>
  <si>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</si>
  <si>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</si>
  <si>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</si>
  <si>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</si>
  <si>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</si>
  <si>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</si>
  <si>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</si>
  <si>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</si>
  <si>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</si>
  <si>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</si>
  <si>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</si>
  <si>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</si>
  <si>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</si>
  <si>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</si>
  <si>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</si>
  <si>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</si>
  <si>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</si>
  <si>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</si>
  <si>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</si>
  <si>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</si>
  <si>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</si>
  <si>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</si>
  <si>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</si>
  <si>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</si>
  <si>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</si>
  <si>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</si>
  <si>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</si>
  <si>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</si>
  <si>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</si>
  <si>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</si>
  <si>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</si>
  <si>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</si>
  <si>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</si>
  <si>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</si>
  <si>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</si>
  <si>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</si>
  <si>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</si>
  <si>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</si>
  <si>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</si>
  <si>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</si>
  <si>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</si>
  <si>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</si>
  <si>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</si>
  <si>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</si>
  <si>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</si>
  <si>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</si>
  <si>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</si>
  <si>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</si>
  <si>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</si>
  <si>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</si>
  <si>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</si>
  <si>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</si>
  <si>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</si>
  <si>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</si>
  <si>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</si>
  <si>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</si>
  <si>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</si>
  <si>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</si>
  <si>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</si>
  <si>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</si>
  <si>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</si>
  <si>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</si>
  <si>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</si>
  <si>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</si>
  <si>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</si>
  <si>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</si>
  <si>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</si>
  <si>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</si>
  <si>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</si>
  <si>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</si>
  <si>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</si>
  <si>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</si>
  <si>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</si>
  <si>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</si>
  <si>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</si>
  <si>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</si>
  <si>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</si>
  <si>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</si>
  <si>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</si>
  <si>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</si>
  <si>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</si>
  <si>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</si>
  <si>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</si>
  <si>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</si>
  <si>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</si>
  <si>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</si>
  <si>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</si>
  <si>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</si>
  <si>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</si>
  <si>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</si>
  <si>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</si>
  <si>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</si>
  <si>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</si>
  <si>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</si>
  <si>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</si>
  <si>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</si>
  <si>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</si>
  <si>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</si>
  <si>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</si>
  <si>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</si>
  <si>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</si>
  <si>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</si>
  <si>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</si>
  <si>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</si>
  <si>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</si>
  <si>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</si>
  <si>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</si>
  <si>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</si>
  <si>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</si>
  <si>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</si>
  <si>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</si>
  <si>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</si>
  <si>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</si>
  <si>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</si>
  <si>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</si>
  <si>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</si>
  <si>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</si>
  <si>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</si>
  <si>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</si>
  <si>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</si>
  <si>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</si>
  <si>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</si>
  <si>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</si>
  <si>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</si>
  <si>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</si>
  <si>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</si>
  <si>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</si>
  <si>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</si>
  <si>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</si>
  <si>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</si>
  <si>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</si>
  <si>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</si>
  <si>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</si>
  <si>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</si>
  <si>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</si>
  <si>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</si>
  <si>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</si>
  <si>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</si>
  <si>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</si>
  <si>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</si>
  <si>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</si>
  <si>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</si>
  <si>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</si>
  <si>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</si>
  <si>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</si>
  <si>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</si>
  <si>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</si>
  <si>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</si>
  <si>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</si>
  <si>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</si>
  <si>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</si>
  <si>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</si>
  <si>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</si>
  <si>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</si>
  <si>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</si>
  <si>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</si>
  <si>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</si>
  <si>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</si>
  <si>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</si>
  <si>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</si>
  <si>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</si>
  <si>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</si>
  <si>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</si>
  <si>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</si>
  <si>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</si>
  <si>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</si>
  <si>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</si>
  <si>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</si>
  <si>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</si>
  <si>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</si>
  <si>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</si>
  <si>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</si>
  <si>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</si>
  <si>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</si>
  <si>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</si>
  <si>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</si>
  <si>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</si>
  <si>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</si>
  <si>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</si>
  <si>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</si>
  <si>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</si>
  <si>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</si>
  <si>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</si>
  <si>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</si>
  <si>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</si>
  <si>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</si>
  <si>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</si>
  <si>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</si>
  <si>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</si>
  <si>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</si>
  <si>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</si>
  <si>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</si>
  <si>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</si>
  <si>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</si>
  <si>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</si>
  <si>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</si>
  <si>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</si>
  <si>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</si>
  <si>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</si>
  <si>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</si>
  <si>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</si>
  <si>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</si>
  <si>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</si>
  <si>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</si>
  <si>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</si>
  <si>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</si>
  <si>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</si>
  <si>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</si>
  <si>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</si>
  <si>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</si>
  <si>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</si>
  <si>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</si>
  <si>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</si>
  <si>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</si>
  <si>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</si>
  <si>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</si>
  <si>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</si>
  <si>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</si>
  <si>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</si>
  <si>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</si>
  <si>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</si>
  <si>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</si>
  <si>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</si>
  <si>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</si>
  <si>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</si>
  <si>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</si>
  <si>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</si>
  <si>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</si>
  <si>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</si>
  <si>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</si>
  <si>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</si>
  <si>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</si>
  <si>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</si>
  <si>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</si>
  <si>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</si>
  <si>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</si>
  <si>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</si>
  <si>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</si>
  <si>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</si>
  <si>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</si>
  <si>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</si>
  <si>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</si>
  <si>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</si>
  <si>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</si>
  <si>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</si>
  <si>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</si>
  <si>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</si>
  <si>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</si>
  <si>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</si>
  <si>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</si>
  <si>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</si>
  <si>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</si>
  <si>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</si>
  <si>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</si>
  <si>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</si>
  <si>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</si>
  <si>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</si>
  <si>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</si>
  <si>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</si>
  <si>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</si>
  <si>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</si>
  <si>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</si>
  <si>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</si>
  <si>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</si>
  <si>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</si>
  <si>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</si>
  <si>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</si>
  <si>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</si>
  <si>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</si>
  <si>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</si>
  <si>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</si>
  <si>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</si>
  <si>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</si>
  <si>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</si>
  <si>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</si>
  <si>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</si>
  <si>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</si>
  <si>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</si>
  <si>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</si>
  <si>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</si>
  <si>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</si>
  <si>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</si>
  <si>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</si>
  <si>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</si>
  <si>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</si>
  <si>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</si>
  <si>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</si>
  <si>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</si>
  <si>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</si>
  <si>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</si>
  <si>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</si>
  <si>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</si>
  <si>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</si>
  <si>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</si>
  <si>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</si>
  <si>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</si>
  <si>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</si>
  <si>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</si>
  <si>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</si>
  <si>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</si>
  <si>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</si>
  <si>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</si>
  <si>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</si>
  <si>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</si>
  <si>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</si>
  <si>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</si>
  <si>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</si>
  <si>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</si>
  <si>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</si>
  <si>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</si>
  <si>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</si>
  <si>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</si>
  <si>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</si>
  <si>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</si>
  <si>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</si>
  <si>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</si>
  <si>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</si>
  <si>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</si>
  <si>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</si>
  <si>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</si>
  <si>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</si>
  <si>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</si>
  <si>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</si>
  <si>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</si>
  <si>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</si>
  <si>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</si>
  <si>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</si>
  <si>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</si>
  <si>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</si>
  <si>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</si>
  <si>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</si>
  <si>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</si>
  <si>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</si>
  <si>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</si>
  <si>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</si>
  <si>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</si>
  <si>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</si>
  <si>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</si>
  <si>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</si>
  <si>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</si>
  <si>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</si>
  <si>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</si>
  <si>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</si>
  <si>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</si>
  <si>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</si>
  <si>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</si>
  <si>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</si>
  <si>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</si>
  <si>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</si>
  <si>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</si>
  <si>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</si>
  <si>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</si>
  <si>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</si>
  <si>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</si>
  <si>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</si>
  <si>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</si>
  <si>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</si>
  <si>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</si>
  <si>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</si>
  <si>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</si>
  <si>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</si>
  <si>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</si>
  <si>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</si>
  <si>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</si>
  <si>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</si>
  <si>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</si>
  <si>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</si>
  <si>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</si>
  <si>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</si>
  <si>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</si>
  <si>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</si>
  <si>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</si>
  <si>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</si>
  <si>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</si>
  <si>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</si>
  <si>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</si>
  <si>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</si>
  <si>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</si>
  <si>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</si>
  <si>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</si>
  <si>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</si>
  <si>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</si>
  <si>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</si>
  <si>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</si>
  <si>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</si>
  <si>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</si>
  <si>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</si>
  <si>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</si>
  <si>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</si>
  <si>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</si>
  <si>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</si>
  <si>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</si>
  <si>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</si>
  <si>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</si>
  <si>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</si>
  <si>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</si>
  <si>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</si>
  <si>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</si>
  <si>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</si>
  <si>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</si>
  <si>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</si>
  <si>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</si>
  <si>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</si>
  <si>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</si>
  <si>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</si>
  <si>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</si>
  <si>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</si>
  <si>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</si>
  <si>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</si>
  <si>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</si>
  <si>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</si>
  <si>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</si>
  <si>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</si>
  <si>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</si>
  <si>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</si>
  <si>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</si>
  <si>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</si>
  <si>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</si>
  <si>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</si>
  <si>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</si>
  <si>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</si>
  <si>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</si>
  <si>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</si>
  <si>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</si>
  <si>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</si>
  <si>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</si>
  <si>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</si>
  <si>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</si>
  <si>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</si>
  <si>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</si>
  <si>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</si>
  <si>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</si>
  <si>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</si>
  <si>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</si>
  <si>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</si>
  <si>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</si>
  <si>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</si>
  <si>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</si>
  <si>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</si>
  <si>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</si>
  <si>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</si>
  <si>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</si>
  <si>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</si>
  <si>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</si>
  <si>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</si>
  <si>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</si>
  <si>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</si>
  <si>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</si>
  <si>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</si>
  <si>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</si>
  <si>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</si>
  <si>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</si>
  <si>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</si>
  <si>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</si>
  <si>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</si>
  <si>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</si>
  <si>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</si>
  <si>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</si>
  <si>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</si>
  <si>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</si>
  <si>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</si>
  <si>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</si>
  <si>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</si>
  <si>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</si>
  <si>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</si>
  <si>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</si>
  <si>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</si>
  <si>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</si>
  <si>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</si>
  <si>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</si>
  <si>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</si>
  <si>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</si>
  <si>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</si>
  <si>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</si>
  <si>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</si>
  <si>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</si>
  <si>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</si>
  <si>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</si>
  <si>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</si>
  <si>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</si>
  <si>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</si>
  <si>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</si>
  <si>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</si>
  <si>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</si>
  <si>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</si>
  <si>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</si>
  <si>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</si>
  <si>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</si>
  <si>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</si>
  <si>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</si>
  <si>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</si>
  <si>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</si>
  <si>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</si>
  <si>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</si>
  <si>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</si>
  <si>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</si>
  <si>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</si>
  <si>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</si>
  <si>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</si>
  <si>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</si>
  <si>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</si>
  <si>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</si>
  <si>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</si>
  <si>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</si>
  <si>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</si>
  <si>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</si>
  <si>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</si>
  <si>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</si>
  <si>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</si>
  <si>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</si>
  <si>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</si>
  <si>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</si>
  <si>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</si>
  <si>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</si>
  <si>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</si>
  <si>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</si>
  <si>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</si>
  <si>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</si>
  <si>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</si>
  <si>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</si>
  <si>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</si>
  <si>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</si>
  <si>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</si>
  <si>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</si>
  <si>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</si>
  <si>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</si>
  <si>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</si>
  <si>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</si>
  <si>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</si>
  <si>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</si>
  <si>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</si>
  <si>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</si>
  <si>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</si>
  <si>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</si>
  <si>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</si>
  <si>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</si>
  <si>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</si>
  <si>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</si>
  <si>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</si>
  <si>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</si>
  <si>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</si>
  <si>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</si>
  <si>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</si>
  <si>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</si>
  <si>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</si>
  <si>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</si>
  <si>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</si>
  <si>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</si>
  <si>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</si>
  <si>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</si>
  <si>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</si>
  <si>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</si>
  <si>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</si>
  <si>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</si>
  <si>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</si>
  <si>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</si>
  <si>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</si>
  <si>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</si>
  <si>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</si>
  <si>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</si>
  <si>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</si>
  <si>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</si>
  <si>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</si>
  <si>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</si>
  <si>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</si>
  <si>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</si>
  <si>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</si>
  <si>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</si>
  <si>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</si>
  <si>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</si>
  <si>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</si>
  <si>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</si>
  <si>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</si>
  <si>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</si>
  <si>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</si>
  <si>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</si>
  <si>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</si>
  <si>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</si>
  <si>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</si>
  <si>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</si>
  <si>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</si>
  <si>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</si>
  <si>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</si>
  <si>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</si>
  <si>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</si>
  <si>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</si>
  <si>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</si>
  <si>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</si>
  <si>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</si>
  <si>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</si>
  <si>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</si>
  <si>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</si>
  <si>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</si>
  <si>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</si>
  <si>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</si>
  <si>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</si>
  <si>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</si>
  <si>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</si>
  <si>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</si>
  <si>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</si>
  <si>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</si>
  <si>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</si>
  <si>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</si>
  <si>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</si>
  <si>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</si>
  <si>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</si>
  <si>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</si>
  <si>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</si>
  <si>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</si>
  <si>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</si>
  <si>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</si>
  <si>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</si>
  <si>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</si>
  <si>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</si>
  <si>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</si>
  <si>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</si>
  <si>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</si>
  <si>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</si>
  <si>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</si>
  <si>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</si>
  <si>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</si>
  <si>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</si>
  <si>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</si>
  <si>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</si>
  <si>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</si>
  <si>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</si>
  <si>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</si>
  <si>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</si>
  <si>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</si>
  <si>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</si>
  <si>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</si>
  <si>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</si>
  <si>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</si>
  <si>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</si>
  <si>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</si>
  <si>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</si>
  <si>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</si>
  <si>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</si>
  <si>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</si>
  <si>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</si>
  <si>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</si>
  <si>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</si>
  <si>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</si>
  <si>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</si>
  <si>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</si>
  <si>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</si>
  <si>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</si>
  <si>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</si>
  <si>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</si>
  <si>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</si>
  <si>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</si>
  <si>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</si>
  <si>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</si>
  <si>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</si>
  <si>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</si>
  <si>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</si>
  <si>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</si>
  <si>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</si>
  <si>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</si>
  <si>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</si>
  <si>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</si>
  <si>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</si>
  <si>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</si>
  <si>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</si>
  <si>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</si>
  <si>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</si>
  <si>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</si>
  <si>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</si>
  <si>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</si>
  <si>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</si>
  <si>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</si>
  <si>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</si>
  <si>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</si>
  <si>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</si>
  <si>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</si>
  <si>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</si>
  <si>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</si>
  <si>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</si>
  <si>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</si>
  <si>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</si>
  <si>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</si>
  <si>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</si>
  <si>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</si>
  <si>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</si>
  <si>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</si>
  <si>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</si>
  <si>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</si>
  <si>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</si>
  <si>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</si>
  <si>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</si>
  <si>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</si>
  <si>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</si>
  <si>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</si>
  <si>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</si>
  <si>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</si>
  <si>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</si>
  <si>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</si>
  <si>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</si>
  <si>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</si>
  <si>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</si>
  <si>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</si>
  <si>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</si>
  <si>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</si>
  <si>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</si>
  <si>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</si>
  <si>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</si>
  <si>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</si>
  <si>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</si>
  <si>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</si>
  <si>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</si>
  <si>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</si>
  <si>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</si>
  <si>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</si>
  <si>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</si>
  <si>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</si>
  <si>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</si>
  <si>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</si>
  <si>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</si>
  <si>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</si>
  <si>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</si>
  <si>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</si>
  <si>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</si>
  <si>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</si>
  <si>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</si>
  <si>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</si>
  <si>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</si>
  <si>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</si>
  <si>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</si>
  <si>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</si>
  <si>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</si>
  <si>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</si>
  <si>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</si>
  <si>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</si>
  <si>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</si>
  <si>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</si>
  <si>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</si>
  <si>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</si>
  <si>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</si>
  <si>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</si>
  <si>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</si>
  <si>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</si>
  <si>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</si>
  <si>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</si>
  <si>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</si>
  <si>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</si>
  <si>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</si>
  <si>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</si>
  <si>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</si>
  <si>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</si>
  <si>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</si>
  <si>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</si>
  <si>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</si>
  <si>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</si>
  <si>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</si>
  <si>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</si>
  <si>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</si>
  <si>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</si>
  <si>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</si>
  <si>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</si>
  <si>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</si>
  <si>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</si>
  <si>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</si>
  <si>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</si>
  <si>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</si>
  <si>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</si>
  <si>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</si>
  <si>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</si>
  <si>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</si>
  <si>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</si>
  <si>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</si>
  <si>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</si>
  <si>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</si>
  <si>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</si>
  <si>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</si>
  <si>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</si>
  <si>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</si>
  <si>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</si>
  <si>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</si>
  <si>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</si>
  <si>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</si>
  <si>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</si>
  <si>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</si>
  <si>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</si>
  <si>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</si>
  <si>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</si>
  <si>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</si>
  <si>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</si>
  <si>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</si>
  <si>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</si>
  <si>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</si>
  <si>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</si>
  <si>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</si>
  <si>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</si>
  <si>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</si>
  <si>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</si>
  <si>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</si>
  <si>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</si>
  <si>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</si>
  <si>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</si>
  <si>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</si>
  <si>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</si>
  <si>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</si>
  <si>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</si>
  <si>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</si>
  <si>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</si>
  <si>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</si>
  <si>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</si>
  <si>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</si>
  <si>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</si>
  <si>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</si>
  <si>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</si>
  <si>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</si>
  <si>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</si>
  <si>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</si>
  <si>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</si>
  <si>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</si>
  <si>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</si>
  <si>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</si>
  <si>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</si>
  <si>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</si>
  <si>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</si>
  <si>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</si>
  <si>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</si>
  <si>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</si>
  <si>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</si>
  <si>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</si>
  <si>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</si>
  <si>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</si>
  <si>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</si>
  <si>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</si>
  <si>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</si>
  <si>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</si>
  <si>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</si>
  <si>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</si>
  <si>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</si>
  <si>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</si>
  <si>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</si>
  <si>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</si>
  <si>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</si>
  <si>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</si>
  <si>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</si>
  <si>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</si>
  <si>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</si>
  <si>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</si>
  <si>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</si>
  <si>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</si>
  <si>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</si>
  <si>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</si>
  <si>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</si>
  <si>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</si>
  <si>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</si>
  <si>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</si>
  <si>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</si>
  <si>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</si>
  <si>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</si>
  <si>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</si>
  <si>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</si>
  <si>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</si>
  <si>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</si>
  <si>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</si>
  <si>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</si>
  <si>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</si>
  <si>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</si>
  <si>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</si>
  <si>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</si>
  <si>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</si>
  <si>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</si>
  <si>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</si>
  <si>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</si>
  <si>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</si>
  <si>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</si>
  <si>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</si>
  <si>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</si>
  <si>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</si>
  <si>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</si>
  <si>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</si>
  <si>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</si>
  <si>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</si>
  <si>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</si>
  <si>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</si>
  <si>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</si>
  <si>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</si>
  <si>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</si>
  <si>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</si>
  <si>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</si>
  <si>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</si>
  <si>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</si>
  <si>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</si>
  <si>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</si>
  <si>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</si>
  <si>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</si>
  <si>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</si>
  <si>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</si>
  <si>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</si>
  <si>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</si>
  <si>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</si>
  <si>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</si>
  <si>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</si>
  <si>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</si>
  <si>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</si>
  <si>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</si>
  <si>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</si>
  <si>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</si>
  <si>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</si>
  <si>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</si>
  <si>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</si>
  <si>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</si>
  <si>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</si>
  <si>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</si>
  <si>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</si>
  <si>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</si>
  <si>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</si>
  <si>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</si>
  <si>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</si>
  <si>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</si>
  <si>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</si>
  <si>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</si>
  <si>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</si>
  <si>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</si>
  <si>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</si>
  <si>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</si>
  <si>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</si>
  <si>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</si>
  <si>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</si>
  <si>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</si>
  <si>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</si>
  <si>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</si>
  <si>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</si>
  <si>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</si>
  <si>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</si>
  <si>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</si>
  <si>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</si>
  <si>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</si>
  <si>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</si>
  <si>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</si>
  <si>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</si>
  <si>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</si>
  <si>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</si>
  <si>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</si>
  <si>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</si>
  <si>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</si>
  <si>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</si>
  <si>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</si>
  <si>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</si>
  <si>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</si>
  <si>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</si>
  <si>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</si>
  <si>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</si>
  <si>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</si>
  <si>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</si>
  <si>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</si>
  <si>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</si>
  <si>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</si>
  <si>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</si>
  <si>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</si>
  <si>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</si>
  <si>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</si>
  <si>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</si>
  <si>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</si>
  <si>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</si>
  <si>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</si>
  <si>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</si>
  <si>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</si>
  <si>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</si>
  <si>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</si>
  <si>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</si>
  <si>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</si>
  <si>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</si>
  <si>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</si>
  <si>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</si>
  <si>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</si>
  <si>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</si>
  <si>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</si>
  <si>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</si>
  <si>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</si>
  <si>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</si>
  <si>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</si>
  <si>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</si>
  <si>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</si>
  <si>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</si>
  <si>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</si>
  <si>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</si>
  <si>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</si>
  <si>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</si>
  <si>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</si>
  <si>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</si>
  <si>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</si>
  <si>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</si>
  <si>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</si>
  <si>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</si>
  <si>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</si>
  <si>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</si>
  <si>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</si>
  <si>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</si>
  <si>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</si>
  <si>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</si>
  <si>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</si>
  <si>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</si>
  <si>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</si>
  <si>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</si>
  <si>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</si>
  <si>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</si>
  <si>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</si>
  <si>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</si>
  <si>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</si>
  <si>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</si>
  <si>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</si>
  <si>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</si>
  <si>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</si>
  <si>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</si>
  <si>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</si>
  <si>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</si>
  <si>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</si>
  <si>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</si>
  <si>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</si>
  <si>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</si>
  <si>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</si>
  <si>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</si>
  <si>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</si>
  <si>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</si>
  <si>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</si>
  <si>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</si>
  <si>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</si>
  <si>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</si>
  <si>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</si>
  <si>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</si>
  <si>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</si>
  <si>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</si>
  <si>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</si>
  <si>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</si>
  <si>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</si>
  <si>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</si>
  <si>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</si>
  <si>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</si>
  <si>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</si>
  <si>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</si>
  <si>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</si>
  <si>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</si>
  <si>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</si>
  <si>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</si>
  <si>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</si>
  <si>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</si>
  <si>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</si>
  <si>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</si>
  <si>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</si>
  <si>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</si>
  <si>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</si>
  <si>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</si>
  <si>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</si>
  <si>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</si>
  <si>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</si>
  <si>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</si>
  <si>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</si>
  <si>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</si>
  <si>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</si>
  <si>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</si>
  <si>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</si>
  <si>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</si>
  <si>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</si>
  <si>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</si>
  <si>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</si>
  <si>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</si>
  <si>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</si>
  <si>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</si>
  <si>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</si>
  <si>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</si>
  <si>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</si>
  <si>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</si>
  <si>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</si>
  <si>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</si>
  <si>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</si>
  <si>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</si>
  <si>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</si>
  <si>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</si>
  <si>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</si>
  <si>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</si>
  <si>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</si>
  <si>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</si>
  <si>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</si>
  <si>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</si>
  <si>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</si>
  <si>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</si>
  <si>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</si>
  <si>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</si>
  <si>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</si>
  <si>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</si>
  <si>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</si>
  <si>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</si>
  <si>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</si>
  <si>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</si>
  <si>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</si>
  <si>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</si>
  <si>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</si>
  <si>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</si>
  <si>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</si>
  <si>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</si>
  <si>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</si>
  <si>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</si>
  <si>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</si>
  <si>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</si>
  <si>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</si>
  <si>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</si>
  <si>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</si>
  <si>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</si>
  <si>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</si>
  <si>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</si>
  <si>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</si>
  <si>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</si>
  <si>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</si>
  <si>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</si>
  <si>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</si>
  <si>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</si>
  <si>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</si>
  <si>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</si>
  <si>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</si>
  <si>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</si>
  <si>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</si>
  <si>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</si>
  <si>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</si>
  <si>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</si>
  <si>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</si>
  <si>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</si>
  <si>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</si>
  <si>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</si>
  <si>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</si>
  <si>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</si>
  <si>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</si>
  <si>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</si>
  <si>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</si>
  <si>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</si>
  <si>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</si>
  <si>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</si>
  <si>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</si>
  <si>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</si>
  <si>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</si>
  <si>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</si>
  <si>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</si>
  <si>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</si>
  <si>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</si>
  <si>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</si>
  <si>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</si>
  <si>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</si>
  <si>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</si>
  <si>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</si>
  <si>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</si>
  <si>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</si>
  <si>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</si>
  <si>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</si>
  <si>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</si>
  <si>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</si>
  <si>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</si>
  <si>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</si>
  <si>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</si>
  <si>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</si>
  <si>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</si>
  <si>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</si>
  <si>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</si>
  <si>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</si>
  <si>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</si>
  <si>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</si>
  <si>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</si>
  <si>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</si>
  <si>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</si>
  <si>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</si>
  <si>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</si>
  <si>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</si>
  <si>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</si>
  <si>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</si>
  <si>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</si>
  <si>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</si>
  <si>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</si>
  <si>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</si>
  <si>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</si>
  <si>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</si>
  <si>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</si>
  <si>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</si>
  <si>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</si>
  <si>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</si>
  <si>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</si>
  <si>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</si>
  <si>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</si>
  <si>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</si>
  <si>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</si>
  <si>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</si>
  <si>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</si>
  <si>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</si>
  <si>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</si>
  <si>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</si>
  <si>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</si>
  <si>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</si>
  <si>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</si>
  <si>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</si>
  <si>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</si>
  <si>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</si>
  <si>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</si>
  <si>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</si>
  <si>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</si>
  <si>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</si>
  <si>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</si>
  <si>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</si>
  <si>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</si>
  <si>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</si>
  <si>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</si>
  <si>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</si>
  <si>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</si>
  <si>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</si>
  <si>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</si>
  <si>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</si>
  <si>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</si>
  <si>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</si>
  <si>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</si>
  <si>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</si>
  <si>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</si>
  <si>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</si>
  <si>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</si>
  <si>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</si>
  <si>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</si>
  <si>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</si>
  <si>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</si>
  <si>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</si>
  <si>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</si>
  <si>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</si>
  <si>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</si>
  <si>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</si>
  <si>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</si>
  <si>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</si>
  <si>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</si>
  <si>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</si>
  <si>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</si>
  <si>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</si>
  <si>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</si>
  <si>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</si>
  <si>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</si>
  <si>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</si>
  <si>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</si>
  <si>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</si>
  <si>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</si>
  <si>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</si>
  <si>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</si>
  <si>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</si>
  <si>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</si>
  <si>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</si>
  <si>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</si>
  <si>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</si>
  <si>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</si>
  <si>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</si>
  <si>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</si>
  <si>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</si>
  <si>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</si>
  <si>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</si>
  <si>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</si>
  <si>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</si>
  <si>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</si>
  <si>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</si>
  <si>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</si>
  <si>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</si>
  <si>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</si>
  <si>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</si>
  <si>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</si>
  <si>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</si>
  <si>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</si>
  <si>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</si>
  <si>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</si>
  <si>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</si>
  <si>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</si>
  <si>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</si>
  <si>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</si>
  <si>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</si>
  <si>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</si>
  <si>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</si>
  <si>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</si>
  <si>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</si>
  <si>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</si>
  <si>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</si>
  <si>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</si>
  <si>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</si>
  <si>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</si>
  <si>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</si>
  <si>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</si>
  <si>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</si>
  <si>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</si>
  <si>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</si>
  <si>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</si>
  <si>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</si>
  <si>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</si>
  <si>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</si>
  <si>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</si>
  <si>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</si>
  <si>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</si>
  <si>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</si>
  <si>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</si>
  <si>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</si>
  <si>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</si>
  <si>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</si>
  <si>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</si>
  <si>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</si>
  <si>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</si>
  <si>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</si>
  <si>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</si>
  <si>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</si>
  <si>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</si>
  <si>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</si>
  <si>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</si>
  <si>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</si>
  <si>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</si>
  <si>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</si>
  <si>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</si>
  <si>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</si>
  <si>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</si>
  <si>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</si>
  <si>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</si>
  <si>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</si>
  <si>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</si>
  <si>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</si>
  <si>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</si>
  <si>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</si>
  <si>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</si>
  <si>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</si>
  <si>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</si>
  <si>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</si>
  <si>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</si>
  <si>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</si>
  <si>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</si>
  <si>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</si>
  <si>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</si>
  <si>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</si>
  <si>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</si>
  <si>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</si>
  <si>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</si>
  <si>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</si>
  <si>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</si>
  <si>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</si>
  <si>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</si>
  <si>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</si>
  <si>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</si>
  <si>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</si>
  <si>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</si>
  <si>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</si>
  <si>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</si>
  <si>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</si>
  <si>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</si>
  <si>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</si>
  <si>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</si>
  <si>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</si>
  <si>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</si>
  <si>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</si>
  <si>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</si>
  <si>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</si>
  <si>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</si>
  <si>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</si>
  <si>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</si>
  <si>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</si>
  <si>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</si>
  <si>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</si>
  <si>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</si>
  <si>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</si>
  <si>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</si>
  <si>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</si>
  <si>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</si>
  <si>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</si>
  <si>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</si>
  <si>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</si>
  <si>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</si>
  <si>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</si>
  <si>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</si>
  <si>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</si>
  <si>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</si>
  <si>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</si>
  <si>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</si>
  <si>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</si>
  <si>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</si>
  <si>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</si>
  <si>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</si>
  <si>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</si>
  <si>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</si>
  <si>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</si>
  <si>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</si>
  <si>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</si>
  <si>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</si>
  <si>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</si>
  <si>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</si>
  <si>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</si>
  <si>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</si>
  <si>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</si>
  <si>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</si>
  <si>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</si>
  <si>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</si>
  <si>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</si>
  <si>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</si>
  <si>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</si>
  <si>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</si>
  <si>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</si>
  <si>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</si>
  <si>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</si>
  <si>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</si>
  <si>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</si>
  <si>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</si>
  <si>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</si>
  <si>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</si>
  <si>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</si>
  <si>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</si>
  <si>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</si>
  <si>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</si>
  <si>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</si>
  <si>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</si>
  <si>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</si>
  <si>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</si>
  <si>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</si>
  <si>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</si>
  <si>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</si>
  <si>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</si>
  <si>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</si>
  <si>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</si>
  <si>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</si>
  <si>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</si>
  <si>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</si>
  <si>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</si>
  <si>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</si>
  <si>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</si>
  <si>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</si>
  <si>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</si>
  <si>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</si>
  <si>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</si>
  <si>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</si>
  <si>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</si>
  <si>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</si>
  <si>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</si>
  <si>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</si>
  <si>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</si>
  <si>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</si>
  <si>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</si>
  <si>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</si>
  <si>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</si>
  <si>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</si>
  <si>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</si>
  <si>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</si>
  <si>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</si>
  <si>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</si>
  <si>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</si>
  <si>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</si>
  <si>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</si>
  <si>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</si>
  <si>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</si>
  <si>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</si>
  <si>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</si>
  <si>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</si>
  <si>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</si>
  <si>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</si>
  <si>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</si>
  <si>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</si>
  <si>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</si>
  <si>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</si>
  <si>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</si>
  <si>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</si>
  <si>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</si>
  <si>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</si>
  <si>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</si>
  <si>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</si>
  <si>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</si>
  <si>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</si>
  <si>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</si>
  <si>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</si>
  <si>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</si>
  <si>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</si>
  <si>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</si>
  <si>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</si>
  <si>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</si>
  <si>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</si>
  <si>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</si>
  <si>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</si>
  <si>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</si>
  <si>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</si>
  <si>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</si>
  <si>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</si>
  <si>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</si>
  <si>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</si>
  <si>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</si>
  <si>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</si>
  <si>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</si>
  <si>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</si>
  <si>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</si>
  <si>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</si>
  <si>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</si>
  <si>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</si>
  <si>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</si>
  <si>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</si>
  <si>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</si>
  <si>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</si>
  <si>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</si>
  <si>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</si>
  <si>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</si>
  <si>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</si>
  <si>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</si>
  <si>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</si>
  <si>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</si>
  <si>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</si>
  <si>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</si>
  <si>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</si>
  <si>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</si>
  <si>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</si>
  <si>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</si>
  <si>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</si>
  <si>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</si>
  <si>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</si>
  <si>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</si>
  <si>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</si>
  <si>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</si>
  <si>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</si>
  <si>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</si>
  <si>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</si>
  <si>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</si>
  <si>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</si>
  <si>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</si>
  <si>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</si>
  <si>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</si>
  <si>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</si>
  <si>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</si>
  <si>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</si>
  <si>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</si>
  <si>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</si>
  <si>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</si>
  <si>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</si>
  <si>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</si>
  <si>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</si>
  <si>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</si>
  <si>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</si>
  <si>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</si>
  <si>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</si>
  <si>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</si>
  <si>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</si>
  <si>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</si>
  <si>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</si>
  <si>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</si>
  <si>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</si>
  <si>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</si>
  <si>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</si>
  <si>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</si>
  <si>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</si>
  <si>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</si>
  <si>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</si>
  <si>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</si>
  <si>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</si>
  <si>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</si>
  <si>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</si>
  <si>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</si>
  <si>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</si>
  <si>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</si>
  <si>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</si>
  <si>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</si>
  <si>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</si>
  <si>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</si>
  <si>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</si>
  <si>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</si>
  <si>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</si>
  <si>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</si>
  <si>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</si>
  <si>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</si>
  <si>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</si>
  <si>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</si>
  <si>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</si>
  <si>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</si>
  <si>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</si>
  <si>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</si>
  <si>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</si>
  <si>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</si>
  <si>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</si>
  <si>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</si>
  <si>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</si>
  <si>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</si>
  <si>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</si>
  <si>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</si>
  <si>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</si>
  <si>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</si>
  <si>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</si>
  <si>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</si>
  <si>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</si>
  <si>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</si>
  <si>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</si>
  <si>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</si>
  <si>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</si>
  <si>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</si>
  <si>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</si>
  <si>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</si>
  <si>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</si>
  <si>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</si>
  <si>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</si>
  <si>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</si>
  <si>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</si>
  <si>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</si>
  <si>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</si>
  <si>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</si>
  <si>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</si>
  <si>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</si>
  <si>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</si>
  <si>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</si>
  <si>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</si>
  <si>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</si>
  <si>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</si>
  <si>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</si>
  <si>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</si>
  <si>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</si>
  <si>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</si>
  <si>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</si>
  <si>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</si>
  <si>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</si>
  <si>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</si>
  <si>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</si>
  <si>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</si>
  <si>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</si>
  <si>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</si>
  <si>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</si>
  <si>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</si>
  <si>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</si>
  <si>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</si>
  <si>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</si>
  <si>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</si>
  <si>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</si>
  <si>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</si>
  <si>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</si>
  <si>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</si>
  <si>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</si>
  <si>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</si>
  <si>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</si>
  <si>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</si>
  <si>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</si>
  <si>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</si>
  <si>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</si>
  <si>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</si>
  <si>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</si>
  <si>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</si>
  <si>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</si>
  <si>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</si>
  <si>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</si>
  <si>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</si>
  <si>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</si>
  <si>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</si>
  <si>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</si>
  <si>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</si>
  <si>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</si>
  <si>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</si>
  <si>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</si>
  <si>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</si>
  <si>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</si>
  <si>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</si>
  <si>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</si>
  <si>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</si>
  <si>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</si>
  <si>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</si>
  <si>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</si>
  <si>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</si>
  <si>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</si>
  <si>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</si>
  <si>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</si>
  <si>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</si>
  <si>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</si>
  <si>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</si>
  <si>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</si>
  <si>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</si>
  <si>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</si>
  <si>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</si>
  <si>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</si>
  <si>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</si>
  <si>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</si>
  <si>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</si>
  <si>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</si>
  <si>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</si>
  <si>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</si>
  <si>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</si>
  <si>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</si>
  <si>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</si>
  <si>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</si>
  <si>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</si>
  <si>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</si>
  <si>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</si>
  <si>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</si>
  <si>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</si>
  <si>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</si>
  <si>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</si>
  <si>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</si>
  <si>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</si>
  <si>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</si>
  <si>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</si>
  <si>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</si>
  <si>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</si>
  <si>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</si>
  <si>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</si>
  <si>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</si>
  <si>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</si>
  <si>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</si>
  <si>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</si>
  <si>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</si>
  <si>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</si>
  <si>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</si>
  <si>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</si>
  <si>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</si>
  <si>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</si>
  <si>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</si>
  <si>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</si>
  <si>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</si>
  <si>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</si>
  <si>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</si>
  <si>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</si>
  <si>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</si>
  <si>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</si>
  <si>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</si>
  <si>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</si>
  <si>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</si>
  <si>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</si>
  <si>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</si>
  <si>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</si>
  <si>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</si>
  <si>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</si>
  <si>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</si>
  <si>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</si>
  <si>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</si>
  <si>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</si>
  <si>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</si>
  <si>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</si>
  <si>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</si>
  <si>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</si>
  <si>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</si>
  <si>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</si>
  <si>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</si>
  <si>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</si>
  <si>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</si>
  <si>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</si>
  <si>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</si>
  <si>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</si>
  <si>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</si>
  <si>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</si>
  <si>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</si>
  <si>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</si>
  <si>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</si>
  <si>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</si>
  <si>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</si>
  <si>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</si>
  <si>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</si>
  <si>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</si>
  <si>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</si>
  <si>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</si>
  <si>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</si>
  <si>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</si>
  <si>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</si>
  <si>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</si>
  <si>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</si>
  <si>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</si>
  <si>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</si>
  <si>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</si>
  <si>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</si>
  <si>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</si>
  <si>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</si>
  <si>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</si>
  <si>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</si>
  <si>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</si>
  <si>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</si>
  <si>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</si>
  <si>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</si>
  <si>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</si>
  <si>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</si>
  <si>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</si>
  <si>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</si>
  <si>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</si>
  <si>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</si>
  <si>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</si>
  <si>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</si>
  <si>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</si>
  <si>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</si>
  <si>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</si>
  <si>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</si>
  <si>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</si>
  <si>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</si>
  <si>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</si>
  <si>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</si>
  <si>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</si>
  <si>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</si>
  <si>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</si>
  <si>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</si>
  <si>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</si>
  <si>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</si>
  <si>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</si>
  <si>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</si>
  <si>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</si>
  <si>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</si>
  <si>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</si>
  <si>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</si>
  <si>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</si>
  <si>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</si>
  <si>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</si>
  <si>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</si>
  <si>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</si>
  <si>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</si>
  <si>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</si>
  <si>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</si>
  <si>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</si>
  <si>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</si>
  <si>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</si>
  <si>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</si>
  <si>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</si>
  <si>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</si>
  <si>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</si>
  <si>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</si>
  <si>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</si>
  <si>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</si>
  <si>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</si>
  <si>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</si>
  <si>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</si>
  <si>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</si>
  <si>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</si>
  <si>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</si>
  <si>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</si>
  <si>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</si>
  <si>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</si>
  <si>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</si>
  <si>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</si>
  <si>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</si>
  <si>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</si>
  <si>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</si>
  <si>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</si>
  <si>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</si>
  <si>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</si>
  <si>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</si>
  <si>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</si>
  <si>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</si>
  <si>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</si>
  <si>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</si>
  <si>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</si>
  <si>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</si>
  <si>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</si>
  <si>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</si>
  <si>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</si>
  <si>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</si>
  <si>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</si>
  <si>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</si>
  <si>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</si>
  <si>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</si>
  <si>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</si>
  <si>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</si>
  <si>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</si>
  <si>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</si>
  <si>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</si>
  <si>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</si>
  <si>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</si>
  <si>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</si>
  <si>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</si>
  <si>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</si>
  <si>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</si>
  <si>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</si>
  <si>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</si>
  <si>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</si>
  <si>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</si>
  <si>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</si>
  <si>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</si>
  <si>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</si>
  <si>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</si>
  <si>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</si>
  <si>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</si>
  <si>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</si>
  <si>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</si>
  <si>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</si>
  <si>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</si>
  <si>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</si>
  <si>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</si>
  <si>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</si>
  <si>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</si>
  <si>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</si>
  <si>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</si>
  <si>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</si>
  <si>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</si>
  <si>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</si>
  <si>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</si>
  <si>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</si>
  <si>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</si>
  <si>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</si>
  <si>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</si>
  <si>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</si>
  <si>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</si>
  <si>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</si>
  <si>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</si>
  <si>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</si>
  <si>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</si>
  <si>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</si>
  <si>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</si>
  <si>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</si>
  <si>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</si>
  <si>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</si>
  <si>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</si>
  <si>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</si>
  <si>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</si>
  <si>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</si>
  <si>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</si>
  <si>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</si>
  <si>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</si>
  <si>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</si>
  <si>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</si>
  <si>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</si>
  <si>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</si>
  <si>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</si>
  <si>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</si>
  <si>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</si>
  <si>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</si>
  <si>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</si>
  <si>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</si>
  <si>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</si>
  <si>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</si>
  <si>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</si>
  <si>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</si>
  <si>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</si>
  <si>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</si>
  <si>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</si>
  <si>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</si>
  <si>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</si>
  <si>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</si>
  <si>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</si>
  <si>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</si>
  <si>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</si>
  <si>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</si>
  <si>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</si>
  <si>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</si>
  <si>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</si>
  <si>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</si>
  <si>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</si>
  <si>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</si>
  <si>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</si>
  <si>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</si>
  <si>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</si>
  <si>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</si>
  <si>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</si>
  <si>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</si>
  <si>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</si>
  <si>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</si>
  <si>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</si>
  <si>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</si>
  <si>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</si>
  <si>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</si>
  <si>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</si>
  <si>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</si>
  <si>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</si>
  <si>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</si>
  <si>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</si>
  <si>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</si>
  <si>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</si>
  <si>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</si>
  <si>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</si>
  <si>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</si>
  <si>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</si>
  <si>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</si>
  <si>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</si>
  <si>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</si>
  <si>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</si>
  <si>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</si>
  <si>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</si>
  <si>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</si>
  <si>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</si>
  <si>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</si>
  <si>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</si>
  <si>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</si>
  <si>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</si>
  <si>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</si>
  <si>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</si>
  <si>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</si>
  <si>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</si>
  <si>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</si>
  <si>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</si>
  <si>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</si>
  <si>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</si>
  <si>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</si>
  <si>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</si>
  <si>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</si>
  <si>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</si>
  <si>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</si>
  <si>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</si>
  <si>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</si>
  <si>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</si>
  <si>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</si>
  <si>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</si>
  <si>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</si>
  <si>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</si>
  <si>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</si>
  <si>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</si>
  <si>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</si>
  <si>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</si>
  <si>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</si>
  <si>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</si>
  <si>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</si>
  <si>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</si>
  <si>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</si>
  <si>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</si>
  <si>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</si>
  <si>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</si>
  <si>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</si>
  <si>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</si>
  <si>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</si>
  <si>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</si>
  <si>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</si>
  <si>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</si>
  <si>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</si>
  <si>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</si>
  <si>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</si>
  <si>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</si>
  <si>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</si>
  <si>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</si>
  <si>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</si>
  <si>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</si>
  <si>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</si>
  <si>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</si>
  <si>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</si>
  <si>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</si>
  <si>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</si>
  <si>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</si>
  <si>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</si>
  <si>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</si>
  <si>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</si>
  <si>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</si>
  <si>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</si>
  <si>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</si>
  <si>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</si>
  <si>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</si>
  <si>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</si>
  <si>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</si>
  <si>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</si>
  <si>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</si>
  <si>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</si>
  <si>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</si>
  <si>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</si>
  <si>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</si>
  <si>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</si>
  <si>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</si>
  <si>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</si>
  <si>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</si>
  <si>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</si>
  <si>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</si>
  <si>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</si>
  <si>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</si>
  <si>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</si>
  <si>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</si>
  <si>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</si>
  <si>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</si>
  <si>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</si>
  <si>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</si>
  <si>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</si>
  <si>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</si>
  <si>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</si>
  <si>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</si>
  <si>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</si>
  <si>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</si>
  <si>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</si>
  <si>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</si>
  <si>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</si>
  <si>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</si>
  <si>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</si>
  <si>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</si>
  <si>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</si>
  <si>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</si>
  <si>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</si>
  <si>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</si>
  <si>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</si>
  <si>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</si>
  <si>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</si>
  <si>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</si>
  <si>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</si>
  <si>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</si>
  <si>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</si>
  <si>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</si>
  <si>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</si>
  <si>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</si>
  <si>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</si>
  <si>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</si>
  <si>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</si>
  <si>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</si>
  <si>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</si>
  <si>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</si>
  <si>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</si>
  <si>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</si>
  <si>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</si>
  <si>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</si>
  <si>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</si>
  <si>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</si>
  <si>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</si>
  <si>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</si>
  <si>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</si>
  <si>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</si>
  <si>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</si>
  <si>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</si>
  <si>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</si>
  <si>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</si>
  <si>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</si>
  <si>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</si>
  <si>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</si>
  <si>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</si>
  <si>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</si>
  <si>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</si>
  <si>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</si>
  <si>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</si>
  <si>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</si>
  <si>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</si>
  <si>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</si>
  <si>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</si>
  <si>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</si>
  <si>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</si>
  <si>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</si>
  <si>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</si>
  <si>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</si>
  <si>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</si>
  <si>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</si>
  <si>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</si>
  <si>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</si>
  <si>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</si>
  <si>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</si>
  <si>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</si>
  <si>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</si>
  <si>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</si>
  <si>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</si>
  <si>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</si>
  <si>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</si>
  <si>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</si>
  <si>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</si>
  <si>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</si>
  <si>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</si>
  <si>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</si>
  <si>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</si>
  <si>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</si>
  <si>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</si>
  <si>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</si>
  <si>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</si>
  <si>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</si>
  <si>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</si>
  <si>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</si>
  <si>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</si>
  <si>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</si>
  <si>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</si>
  <si>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</si>
  <si>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</si>
  <si>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</si>
  <si>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</si>
  <si>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</si>
  <si>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</si>
  <si>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</si>
  <si>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</si>
  <si>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</si>
  <si>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</si>
  <si>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</si>
  <si>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</si>
  <si>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</si>
  <si>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</si>
  <si>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</si>
  <si>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</si>
  <si>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</si>
  <si>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</si>
  <si>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</si>
  <si>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</si>
  <si>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</si>
  <si>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</si>
  <si>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</si>
  <si>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</si>
  <si>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</si>
  <si>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</si>
  <si>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</si>
  <si>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</si>
  <si>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</si>
  <si>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</si>
  <si>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</si>
  <si>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</si>
  <si>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</si>
  <si>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</si>
  <si>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</si>
  <si>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</si>
  <si>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</si>
  <si>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</si>
  <si>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</si>
  <si>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</si>
  <si>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</si>
  <si>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</si>
  <si>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</si>
  <si>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</si>
  <si>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</si>
  <si>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</si>
  <si>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</si>
  <si>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</si>
  <si>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</si>
  <si>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</si>
  <si>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</si>
  <si>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</si>
  <si>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</si>
  <si>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</si>
  <si>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</si>
  <si>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</si>
  <si>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</si>
  <si>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</si>
  <si>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</si>
  <si>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</si>
  <si>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</si>
  <si>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</si>
  <si>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</si>
  <si>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</si>
  <si>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</si>
  <si>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</si>
  <si>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</si>
  <si>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</si>
  <si>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</si>
  <si>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</si>
  <si>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</si>
  <si>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</si>
  <si>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</si>
  <si>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</si>
  <si>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</si>
  <si>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</si>
  <si>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</si>
  <si>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</si>
  <si>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</si>
  <si>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</si>
  <si>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</si>
  <si>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</si>
  <si>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</si>
  <si>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</si>
  <si>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</si>
  <si>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</si>
  <si>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</si>
  <si>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</si>
  <si>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</si>
  <si>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</si>
  <si>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</si>
  <si>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</si>
  <si>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</si>
  <si>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</si>
  <si>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</si>
  <si>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</si>
  <si>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</si>
  <si>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</si>
  <si>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</si>
  <si>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</si>
  <si>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</si>
  <si>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</si>
  <si>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</si>
  <si>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</si>
  <si>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</si>
  <si>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</si>
  <si>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</si>
  <si>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</si>
  <si>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</si>
  <si>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</si>
  <si>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</si>
  <si>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</si>
  <si>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</si>
  <si>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</si>
  <si>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</si>
  <si>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</si>
  <si>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</si>
  <si>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</si>
  <si>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</si>
  <si>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</si>
  <si>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</si>
  <si>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</si>
  <si>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</si>
  <si>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</si>
  <si>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</si>
  <si>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</si>
  <si>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</si>
  <si>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</si>
  <si>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</si>
  <si>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</si>
  <si>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</si>
  <si>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</si>
  <si>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</si>
  <si>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</si>
  <si>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</si>
  <si>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</si>
  <si>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</si>
  <si>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</si>
  <si>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</si>
  <si>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</si>
  <si>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</si>
  <si>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</si>
  <si>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</si>
  <si>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</si>
  <si>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</si>
  <si>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</si>
  <si>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</si>
  <si>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</si>
  <si>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</si>
  <si>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</si>
  <si>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</si>
  <si>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</si>
  <si>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</si>
  <si>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</si>
  <si>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</si>
  <si>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</si>
  <si>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</si>
  <si>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</si>
  <si>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</si>
  <si>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</si>
  <si>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</si>
  <si>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</si>
  <si>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</si>
  <si>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</si>
  <si>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</si>
  <si>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</si>
  <si>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</si>
  <si>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</si>
  <si>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</si>
  <si>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</si>
  <si>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</si>
  <si>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</si>
  <si>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</si>
  <si>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</si>
  <si>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</si>
  <si>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</si>
  <si>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</si>
  <si>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</si>
  <si>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</si>
  <si>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</si>
  <si>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</si>
  <si>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</si>
  <si>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</si>
  <si>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</si>
  <si>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</si>
  <si>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</si>
  <si>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</si>
  <si>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</si>
  <si>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</si>
  <si>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</si>
  <si>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</si>
  <si>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</si>
  <si>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</si>
  <si>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</si>
  <si>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</si>
  <si>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</si>
  <si>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</si>
  <si>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</si>
  <si>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</si>
  <si>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</si>
  <si>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</si>
  <si>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</si>
  <si>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</si>
  <si>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</si>
  <si>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</si>
  <si>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</si>
  <si>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</si>
  <si>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</si>
  <si>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</si>
  <si>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</si>
  <si>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</si>
  <si>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</si>
  <si>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</si>
  <si>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</si>
  <si>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</si>
  <si>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</si>
  <si>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</si>
  <si>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</si>
  <si>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</si>
  <si>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</si>
  <si>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</si>
  <si>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</si>
  <si>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</si>
  <si>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</si>
  <si>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</si>
  <si>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</si>
  <si>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</si>
  <si>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</si>
  <si>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</si>
  <si>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</si>
  <si>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</si>
  <si>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</si>
  <si>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</si>
  <si>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</si>
  <si>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</si>
  <si>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</si>
  <si>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</si>
  <si>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</si>
  <si>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</si>
  <si>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</si>
  <si>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</si>
  <si>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</si>
  <si>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</si>
  <si>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</si>
  <si>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</si>
  <si>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</si>
  <si>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</si>
  <si>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</si>
  <si>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</si>
  <si>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</si>
  <si>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</si>
  <si>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</si>
  <si>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</si>
  <si>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</si>
  <si>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</si>
  <si>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</si>
  <si>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</si>
  <si>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</si>
  <si>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</si>
  <si>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</si>
  <si>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</si>
  <si>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</si>
  <si>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</si>
  <si>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</si>
  <si>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</si>
  <si>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</si>
  <si>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</si>
  <si>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</si>
  <si>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</si>
  <si>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</si>
  <si>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</si>
  <si>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</si>
  <si>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</si>
  <si>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</si>
  <si>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</si>
  <si>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</si>
  <si>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</si>
  <si>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</si>
  <si>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</si>
  <si>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</si>
  <si>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</si>
  <si>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</si>
  <si>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</si>
  <si>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</si>
  <si>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</si>
  <si>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</si>
  <si>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</si>
  <si>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</si>
  <si>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</si>
  <si>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</si>
  <si>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</si>
  <si>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</si>
  <si>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</si>
  <si>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</si>
  <si>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</si>
  <si>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</si>
  <si>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</si>
  <si>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</si>
  <si>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</si>
  <si>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</si>
  <si>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</si>
  <si>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</si>
  <si>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</si>
  <si>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</si>
  <si>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</si>
  <si>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</si>
  <si>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</si>
  <si>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</si>
  <si>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</si>
  <si>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</si>
  <si>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</si>
  <si>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</si>
  <si>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</si>
  <si>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</si>
  <si>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</si>
  <si>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</si>
  <si>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</si>
  <si>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</si>
  <si>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</si>
  <si>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</si>
  <si>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</si>
  <si>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</si>
  <si>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</si>
  <si>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</si>
  <si>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</si>
  <si>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</si>
  <si>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</si>
  <si>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</si>
  <si>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</si>
  <si>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</si>
  <si>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</si>
  <si>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</si>
  <si>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</si>
  <si>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</si>
  <si>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</si>
  <si>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</si>
  <si>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</si>
  <si>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</si>
  <si>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</si>
  <si>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</si>
  <si>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</si>
  <si>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</si>
  <si>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</si>
  <si>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</si>
  <si>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</si>
  <si>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</si>
  <si>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</si>
  <si>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</si>
  <si>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</si>
  <si>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</si>
  <si>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</si>
  <si>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</si>
  <si>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</si>
  <si>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</si>
  <si>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</si>
  <si>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</si>
  <si>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</si>
  <si>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</si>
  <si>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</si>
  <si>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</si>
  <si>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</si>
  <si>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</si>
  <si>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</si>
  <si>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</si>
  <si>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</si>
  <si>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</si>
  <si>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</si>
  <si>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</si>
  <si>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</si>
  <si>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</si>
  <si>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</si>
  <si>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</si>
  <si>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</si>
  <si>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</si>
  <si>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</si>
  <si>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</si>
  <si>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</si>
  <si>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</si>
  <si>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</si>
  <si>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</si>
  <si>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</si>
  <si>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</si>
  <si>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</si>
  <si>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</si>
  <si>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</si>
  <si>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</si>
  <si>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</si>
  <si>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</si>
  <si>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</si>
  <si>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</si>
  <si>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</si>
  <si>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</si>
  <si>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</si>
  <si>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</si>
  <si>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</si>
  <si>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</si>
  <si>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</si>
  <si>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</si>
  <si>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</si>
  <si>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</si>
  <si>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</si>
  <si>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</si>
  <si>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</si>
  <si>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</si>
  <si>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</si>
  <si>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</si>
  <si>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</si>
  <si>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</si>
  <si>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</si>
  <si>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</si>
  <si>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</si>
  <si>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</si>
  <si>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</si>
  <si>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</si>
  <si>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</si>
  <si>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</si>
  <si>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</si>
  <si>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</si>
  <si>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</si>
  <si>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</si>
  <si>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</si>
  <si>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</si>
  <si>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</si>
  <si>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</si>
  <si>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</si>
  <si>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</si>
  <si>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</si>
  <si>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</si>
  <si>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</si>
  <si>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</si>
  <si>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</si>
  <si>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</si>
  <si>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</si>
  <si>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</si>
  <si>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</si>
  <si>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</si>
  <si>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</si>
  <si>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</si>
  <si>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</si>
  <si>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</si>
  <si>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</si>
  <si>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</si>
  <si>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</si>
  <si>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</si>
  <si>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</si>
  <si>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</si>
  <si>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</si>
  <si>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</si>
  <si>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</si>
  <si>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</si>
  <si>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</si>
  <si>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</si>
  <si>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</si>
  <si>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</si>
  <si>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</si>
  <si>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</si>
  <si>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</si>
  <si>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</si>
  <si>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</si>
  <si>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</si>
  <si>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</si>
  <si>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</si>
  <si>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</si>
  <si>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</si>
  <si>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</si>
  <si>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</si>
  <si>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</si>
  <si>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</si>
  <si>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</si>
  <si>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</si>
  <si>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</si>
  <si>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</si>
  <si>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</si>
  <si>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</si>
  <si>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</si>
  <si>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</si>
  <si>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</si>
  <si>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</si>
  <si>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</si>
  <si>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</si>
  <si>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</si>
  <si>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</si>
  <si>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</si>
  <si>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</si>
  <si>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</si>
  <si>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</si>
  <si>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</si>
  <si>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</si>
  <si>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</si>
  <si>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</si>
  <si>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</si>
  <si>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</si>
  <si>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</si>
  <si>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</si>
  <si>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</si>
  <si>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</si>
  <si>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</si>
  <si>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</si>
  <si>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</si>
  <si>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</si>
  <si>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</si>
  <si>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</si>
  <si>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</si>
  <si>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</si>
  <si>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</si>
  <si>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</si>
  <si>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</si>
  <si>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</si>
  <si>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</si>
  <si>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</si>
  <si>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</si>
  <si>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</si>
  <si>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</si>
  <si>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</si>
  <si>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</si>
  <si>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</si>
  <si>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</si>
  <si>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</si>
  <si>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</si>
  <si>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</si>
  <si>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</si>
  <si>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</si>
  <si>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</si>
  <si>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</si>
  <si>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</si>
  <si>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</si>
  <si>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</si>
  <si>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</si>
  <si>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</si>
  <si>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</si>
  <si>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</si>
  <si>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</si>
  <si>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</si>
  <si>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</si>
  <si>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</si>
  <si>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</si>
  <si>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</si>
  <si>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</si>
  <si>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</si>
  <si>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</si>
  <si>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</si>
  <si>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</si>
  <si>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</si>
  <si>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</si>
  <si>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</si>
  <si>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</si>
  <si>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</si>
  <si>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</si>
  <si>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</si>
  <si>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</si>
  <si>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</si>
  <si>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</si>
  <si>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</si>
  <si>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</si>
  <si>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</si>
  <si>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</si>
  <si>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</si>
  <si>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</si>
  <si>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</si>
  <si>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</si>
  <si>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</si>
  <si>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</si>
  <si>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</si>
  <si>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</si>
  <si>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</si>
  <si>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</si>
  <si>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</si>
  <si>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</si>
  <si>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</si>
  <si>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</si>
  <si>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</si>
  <si>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</si>
  <si>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</si>
  <si>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</si>
  <si>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</si>
  <si>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</si>
  <si>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</si>
  <si>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</si>
  <si>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</si>
  <si>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</si>
  <si>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</si>
  <si>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</si>
  <si>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</si>
  <si>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</si>
  <si>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</si>
  <si>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</si>
  <si>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</si>
  <si>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</si>
  <si>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</si>
  <si>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</si>
  <si>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</si>
  <si>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</si>
  <si>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</si>
  <si>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</si>
  <si>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</si>
  <si>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</si>
  <si>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</si>
  <si>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</si>
  <si>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</si>
  <si>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</si>
  <si>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</si>
  <si>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</si>
  <si>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</si>
  <si>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</si>
  <si>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</si>
  <si>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</si>
  <si>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</si>
  <si>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</si>
  <si>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</si>
  <si>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</si>
  <si>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</si>
  <si>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</si>
  <si>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</si>
  <si>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</si>
  <si>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</si>
  <si>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</si>
  <si>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</si>
  <si>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</si>
  <si>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</si>
  <si>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</si>
  <si>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</si>
  <si>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</si>
  <si>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</si>
  <si>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</si>
  <si>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</si>
  <si>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</si>
  <si>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</si>
  <si>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</si>
  <si>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</si>
  <si>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</si>
  <si>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</si>
  <si>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</si>
  <si>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</si>
  <si>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</si>
  <si>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</si>
  <si>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</si>
  <si>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</si>
  <si>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</si>
  <si>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</si>
  <si>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</si>
  <si>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</si>
  <si>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</si>
  <si>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</si>
  <si>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</si>
  <si>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</si>
  <si>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</si>
  <si>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</si>
  <si>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</si>
  <si>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</si>
  <si>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</si>
  <si>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</si>
  <si>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</si>
  <si>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</si>
  <si>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</si>
  <si>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</si>
  <si>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</si>
  <si>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</si>
  <si>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</si>
  <si>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</si>
  <si>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</si>
  <si>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</si>
  <si>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</si>
  <si>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</si>
  <si>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</si>
  <si>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</si>
  <si>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</si>
  <si>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</si>
  <si>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</si>
  <si>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</si>
  <si>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</si>
  <si>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</si>
  <si>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</si>
  <si>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</si>
  <si>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</si>
  <si>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</si>
  <si>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</si>
  <si>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</si>
  <si>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</si>
  <si>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</si>
  <si>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</si>
  <si>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</si>
  <si>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</si>
  <si>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</si>
  <si>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</si>
  <si>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</si>
  <si>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</si>
  <si>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</si>
  <si>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</si>
  <si>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</si>
  <si>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</si>
  <si>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</si>
  <si>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</si>
  <si>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</si>
  <si>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</si>
  <si>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</si>
  <si>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</si>
  <si>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</si>
  <si>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</si>
  <si>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</si>
  <si>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</si>
  <si>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</si>
  <si>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</si>
  <si>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</si>
  <si>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</si>
  <si>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</si>
  <si>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</si>
  <si>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</si>
  <si>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</si>
  <si>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</si>
  <si>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</si>
  <si>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</si>
  <si>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</si>
  <si>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</si>
  <si>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</si>
  <si>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</si>
  <si>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</si>
  <si>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</si>
  <si>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</si>
  <si>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</si>
  <si>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</si>
  <si>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</si>
  <si>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</si>
  <si>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</si>
  <si>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</si>
  <si>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</si>
  <si>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</si>
  <si>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</si>
  <si>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</si>
  <si>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</si>
  <si>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</si>
  <si>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</si>
  <si>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</si>
  <si>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</si>
  <si>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</si>
  <si>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</si>
  <si>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</si>
  <si>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</si>
  <si>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</si>
  <si>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</si>
  <si>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</si>
  <si>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</si>
  <si>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</si>
  <si>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</si>
  <si>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</si>
  <si>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</si>
  <si>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</si>
  <si>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</si>
  <si>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</si>
  <si>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</si>
  <si>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</si>
  <si>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</si>
  <si>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</si>
  <si>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</si>
  <si>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</si>
  <si>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</si>
  <si>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</si>
  <si>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</si>
  <si>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</si>
  <si>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</si>
  <si>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</si>
  <si>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</si>
  <si>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</si>
  <si>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</si>
  <si>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</si>
  <si>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</si>
  <si>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</si>
  <si>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</si>
  <si>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</si>
  <si>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</si>
  <si>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</si>
  <si>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</si>
  <si>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</si>
  <si>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</si>
  <si>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</si>
  <si>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</si>
  <si>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</si>
  <si>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</si>
  <si>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</si>
  <si>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</si>
  <si>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</si>
  <si>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</si>
  <si>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</si>
  <si>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</si>
  <si>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</si>
  <si>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</si>
  <si>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</si>
  <si>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</si>
  <si>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</si>
  <si>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</si>
  <si>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</si>
  <si>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</si>
  <si>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</si>
  <si>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</si>
  <si>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</si>
  <si>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</si>
  <si>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</si>
  <si>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</si>
  <si>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</si>
  <si>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</si>
  <si>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</si>
  <si>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</si>
  <si>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</si>
  <si>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</si>
  <si>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</si>
  <si>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</si>
  <si>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</si>
  <si>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</si>
  <si>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</si>
  <si>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</si>
  <si>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</si>
  <si>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</si>
  <si>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</si>
  <si>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</si>
  <si>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</si>
  <si>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</si>
  <si>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</si>
  <si>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</si>
  <si>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</si>
  <si>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</si>
  <si>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</si>
  <si>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</si>
  <si>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</si>
  <si>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</si>
  <si>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</si>
  <si>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</si>
  <si>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</si>
  <si>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</si>
  <si>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</si>
  <si>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</si>
  <si>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</si>
  <si>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</si>
  <si>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</si>
  <si>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</si>
  <si>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</si>
  <si>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</si>
  <si>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</si>
  <si>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</si>
  <si>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</si>
  <si>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</si>
  <si>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</si>
  <si>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</si>
  <si>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</si>
  <si>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</si>
  <si>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</si>
  <si>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</si>
  <si>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</si>
  <si>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</si>
  <si>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</si>
  <si>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</si>
  <si>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</si>
  <si>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</si>
  <si>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</si>
  <si>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</si>
  <si>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</si>
  <si>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</si>
  <si>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</si>
  <si>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</si>
  <si>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</si>
  <si>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</si>
  <si>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</si>
  <si>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</si>
  <si>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</si>
  <si>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</si>
  <si>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</si>
  <si>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</si>
  <si>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</si>
  <si>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</si>
  <si>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</si>
  <si>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</si>
  <si>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</si>
  <si>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</si>
  <si>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</si>
  <si>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</si>
  <si>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</si>
  <si>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</si>
  <si>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</si>
  <si>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</si>
  <si>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</si>
  <si>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</si>
  <si>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</si>
  <si>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</si>
  <si>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</si>
  <si>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</si>
  <si>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</si>
  <si>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</si>
  <si>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</si>
  <si>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</si>
  <si>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</si>
  <si>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</si>
  <si>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</si>
  <si>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</si>
  <si>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</si>
  <si>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</si>
  <si>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</si>
  <si>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</si>
  <si>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</si>
  <si>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</si>
  <si>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</si>
  <si>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</si>
  <si>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</si>
  <si>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</si>
  <si>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</si>
  <si>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</si>
  <si>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</si>
  <si>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</si>
  <si>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</si>
  <si>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</si>
  <si>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</si>
  <si>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</si>
  <si>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</si>
  <si>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</si>
  <si>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</si>
  <si>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</si>
  <si>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</si>
  <si>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</si>
  <si>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</si>
  <si>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</si>
  <si>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</si>
  <si>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</si>
  <si>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</si>
  <si>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</si>
  <si>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</si>
  <si>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</si>
  <si>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</si>
  <si>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</si>
  <si>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</si>
  <si>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</si>
  <si>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</si>
  <si>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</si>
  <si>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</si>
  <si>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</si>
  <si>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</si>
  <si>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</si>
  <si>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</si>
  <si>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</si>
  <si>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</si>
  <si>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</si>
  <si>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</si>
  <si>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</si>
  <si>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</si>
  <si>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</si>
  <si>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</si>
  <si>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</si>
  <si>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</si>
  <si>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</si>
  <si>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</si>
  <si>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</si>
  <si>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</si>
  <si>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</si>
  <si>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</si>
  <si>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</si>
  <si>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</si>
  <si>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</si>
  <si>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</si>
  <si>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</si>
  <si>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</si>
  <si>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</si>
  <si>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</si>
  <si>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</si>
  <si>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</si>
  <si>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</si>
  <si>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</si>
  <si>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</si>
  <si>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</si>
  <si>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</si>
  <si>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</si>
  <si>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</si>
  <si>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</si>
  <si>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</si>
  <si>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</si>
  <si>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</si>
  <si>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</si>
  <si>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</si>
  <si>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</si>
  <si>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</si>
  <si>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</si>
  <si>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</si>
  <si>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</si>
  <si>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</si>
  <si>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</si>
  <si>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</si>
  <si>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</si>
  <si>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</si>
  <si>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</si>
  <si>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</si>
  <si>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</si>
  <si>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</si>
  <si>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</si>
  <si>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</si>
  <si>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</si>
  <si>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</si>
  <si>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</si>
  <si>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</si>
  <si>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</si>
  <si>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</si>
  <si>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</si>
  <si>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</si>
  <si>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</si>
  <si>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</si>
  <si>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</si>
  <si>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</si>
  <si>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</si>
  <si>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</si>
  <si>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</si>
  <si>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</si>
  <si>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</si>
  <si>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</si>
  <si>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</si>
  <si>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</si>
  <si>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</si>
  <si>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</si>
  <si>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</si>
  <si>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</si>
  <si>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</si>
  <si>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</si>
  <si>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</si>
  <si>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</si>
  <si>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</si>
  <si>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</si>
  <si>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</si>
  <si>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</si>
  <si>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</si>
  <si>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</si>
  <si>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</si>
  <si>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</si>
  <si>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</si>
  <si>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</si>
  <si>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</si>
  <si>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</si>
  <si>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</si>
  <si>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</si>
  <si>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</si>
  <si>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</si>
  <si>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</si>
  <si>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</si>
  <si>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</si>
  <si>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</si>
  <si>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</si>
  <si>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</si>
  <si>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</si>
  <si>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</si>
  <si>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</si>
  <si>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</si>
  <si>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</si>
  <si>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</si>
  <si>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</si>
  <si>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</si>
  <si>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</si>
  <si>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</si>
  <si>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</si>
  <si>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</si>
  <si>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</si>
  <si>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</si>
  <si>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</si>
  <si>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</si>
  <si>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</si>
  <si>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</si>
  <si>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</si>
  <si>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</si>
  <si>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</si>
  <si>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</si>
  <si>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</si>
  <si>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</si>
  <si>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</si>
  <si>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</si>
  <si>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</si>
  <si>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</si>
  <si>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</si>
  <si>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</si>
  <si>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</si>
  <si>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</si>
  <si>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</si>
  <si>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</si>
  <si>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</si>
  <si>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</si>
  <si>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</si>
  <si>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</si>
  <si>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</si>
  <si>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</si>
  <si>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</si>
  <si>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</si>
  <si>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</si>
  <si>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</si>
  <si>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</si>
  <si>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</si>
  <si>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</si>
  <si>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</si>
  <si>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</si>
  <si>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</si>
  <si>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</si>
  <si>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</si>
  <si>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</si>
  <si>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</si>
  <si>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</si>
  <si>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</si>
  <si>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</si>
  <si>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</si>
  <si>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</si>
  <si>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</si>
  <si>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</si>
  <si>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</si>
  <si>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</si>
  <si>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</si>
  <si>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</si>
  <si>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</si>
  <si>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</si>
  <si>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</si>
  <si>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</si>
  <si>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</si>
  <si>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</si>
  <si>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</si>
  <si>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</si>
  <si>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</si>
  <si>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</si>
  <si>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</si>
  <si>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</si>
  <si>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</si>
  <si>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</si>
  <si>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</si>
  <si>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</si>
  <si>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</si>
  <si>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</si>
  <si>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</si>
  <si>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</si>
  <si>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</si>
  <si>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</si>
  <si>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</si>
  <si>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</si>
  <si>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</si>
  <si>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</si>
  <si>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</si>
  <si>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</si>
  <si>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</si>
  <si>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</si>
  <si>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</si>
  <si>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</si>
  <si>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</si>
  <si>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</si>
  <si>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</si>
  <si>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</si>
  <si>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</si>
  <si>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</si>
  <si>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</si>
  <si>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</si>
  <si>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</si>
  <si>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</si>
  <si>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</si>
  <si>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</si>
  <si>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</si>
  <si>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</si>
  <si>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</si>
  <si>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</si>
  <si>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</si>
  <si>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</si>
  <si>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</si>
  <si>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</si>
  <si>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</si>
  <si>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</si>
  <si>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</si>
  <si>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</si>
  <si>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</si>
  <si>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</si>
  <si>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</si>
  <si>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</si>
  <si>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</si>
  <si>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</si>
  <si>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</si>
  <si>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</si>
  <si>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</si>
  <si>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</si>
  <si>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</si>
  <si>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</si>
  <si>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</si>
  <si>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</si>
  <si>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</si>
  <si>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</si>
  <si>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</si>
  <si>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</si>
  <si>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</si>
  <si>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</si>
  <si>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</si>
  <si>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</si>
  <si>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</si>
  <si>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</si>
  <si>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</si>
  <si>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</si>
  <si>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</si>
  <si>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</si>
  <si>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</si>
  <si>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</si>
  <si>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</si>
  <si>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</si>
  <si>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</si>
  <si>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</si>
  <si>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</si>
  <si>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</si>
  <si>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</si>
  <si>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</si>
  <si>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</si>
  <si>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</si>
  <si>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</si>
  <si>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</si>
  <si>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</si>
  <si>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</si>
  <si>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</si>
  <si>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</si>
  <si>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</si>
  <si>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</si>
  <si>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</si>
  <si>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</si>
  <si>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</si>
  <si>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</si>
  <si>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</si>
  <si>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</si>
  <si>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</si>
  <si>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</si>
  <si>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</si>
  <si>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</si>
  <si>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</si>
  <si>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</si>
  <si>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</si>
  <si>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</si>
  <si>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</si>
  <si>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</si>
  <si>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</si>
  <si>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</si>
  <si>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</si>
  <si>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</si>
  <si>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</si>
  <si>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</si>
  <si>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</si>
  <si>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</si>
  <si>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</si>
  <si>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</si>
  <si>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</si>
  <si>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</si>
  <si>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</si>
  <si>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</si>
  <si>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</si>
  <si>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</si>
  <si>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</si>
  <si>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</si>
  <si>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</si>
  <si>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</si>
  <si>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</si>
  <si>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</si>
  <si>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</si>
  <si>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</si>
  <si>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</si>
  <si>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</si>
  <si>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</si>
  <si>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</si>
  <si>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</si>
  <si>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</si>
  <si>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</si>
  <si>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</si>
  <si>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</si>
  <si>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</si>
  <si>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</si>
  <si>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</si>
  <si>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</si>
  <si>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</si>
  <si>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</si>
  <si>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</si>
  <si>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</si>
  <si>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</si>
  <si>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</si>
  <si>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</si>
  <si>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</si>
  <si>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</si>
  <si>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</si>
  <si>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</si>
  <si>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</si>
  <si>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</si>
  <si>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</si>
  <si>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</si>
  <si>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</si>
  <si>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</si>
  <si>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</si>
  <si>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</si>
  <si>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</si>
  <si>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</si>
  <si>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</si>
  <si>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</si>
  <si>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</si>
  <si>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</si>
  <si>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</si>
  <si>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</si>
  <si>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</si>
  <si>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</si>
  <si>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</si>
  <si>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</si>
  <si>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</si>
  <si>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</si>
  <si>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</si>
  <si>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</si>
  <si>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</si>
  <si>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</si>
  <si>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</si>
  <si>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</si>
  <si>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</si>
  <si>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</si>
  <si>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</si>
  <si>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</si>
  <si>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</si>
  <si>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</si>
  <si>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</si>
  <si>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</si>
  <si>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</si>
  <si>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</si>
  <si>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</si>
  <si>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</si>
  <si>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</si>
  <si>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</si>
  <si>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</si>
  <si>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</si>
  <si>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</si>
  <si>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</si>
  <si>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</si>
  <si>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</si>
  <si>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</si>
  <si>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</si>
  <si>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</si>
  <si>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</si>
  <si>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</si>
  <si>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</si>
  <si>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</si>
  <si>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</si>
  <si>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</si>
  <si>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</si>
  <si>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</si>
  <si>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</si>
  <si>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</si>
  <si>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</si>
  <si>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</si>
  <si>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</si>
  <si>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</si>
  <si>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</si>
  <si>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</si>
  <si>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</si>
  <si>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</si>
  <si>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</si>
  <si>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</si>
  <si>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</si>
  <si>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</si>
  <si>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</si>
  <si>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</si>
  <si>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</si>
  <si>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</si>
  <si>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</si>
  <si>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</si>
  <si>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</si>
  <si>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</si>
  <si>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</si>
  <si>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</si>
  <si>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</si>
  <si>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</si>
  <si>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</si>
  <si>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</si>
  <si>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</si>
  <si>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</si>
  <si>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</si>
  <si>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</si>
  <si>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</si>
  <si>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</si>
  <si>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</si>
  <si>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</si>
  <si>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</si>
  <si>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</si>
  <si>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</si>
  <si>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</si>
  <si>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</si>
  <si>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</si>
  <si>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</si>
  <si>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</si>
  <si>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</si>
  <si>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</si>
  <si>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</si>
  <si>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</si>
  <si>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</si>
  <si>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</si>
  <si>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</si>
  <si>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</si>
  <si>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</si>
  <si>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</si>
  <si>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</si>
  <si>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</si>
  <si>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</si>
  <si>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</si>
  <si>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</si>
  <si>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</si>
  <si>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</si>
  <si>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</si>
  <si>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</si>
  <si>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</si>
  <si>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</si>
  <si>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</si>
  <si>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</si>
  <si>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</si>
  <si>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</si>
  <si>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</si>
  <si>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</si>
  <si>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</si>
  <si>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</si>
  <si>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</si>
  <si>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</si>
  <si>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</si>
  <si>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</si>
  <si>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</si>
  <si>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</si>
  <si>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</si>
  <si>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</si>
  <si>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</si>
  <si>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</si>
  <si>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</si>
  <si>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</si>
  <si>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</si>
  <si>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</si>
  <si>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</si>
  <si>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</si>
  <si>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</si>
  <si>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</si>
  <si>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</si>
  <si>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</si>
  <si>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</si>
  <si>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</si>
  <si>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</si>
  <si>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</si>
  <si>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</si>
  <si>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</si>
  <si>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</si>
  <si>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</si>
  <si>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</si>
  <si>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</si>
  <si>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</si>
  <si>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</si>
  <si>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</si>
  <si>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</si>
  <si>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</si>
  <si>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</si>
  <si>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</si>
  <si>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</si>
  <si>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</si>
  <si>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</si>
  <si>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</si>
  <si>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</si>
  <si>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</si>
  <si>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</si>
  <si>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</si>
  <si>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</si>
  <si>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</si>
  <si>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</si>
  <si>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</si>
  <si>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</si>
  <si>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</si>
  <si>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</si>
  <si>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</si>
  <si>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</si>
  <si>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</si>
  <si>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</si>
  <si>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</si>
  <si>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</si>
  <si>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</si>
  <si>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</si>
  <si>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</si>
  <si>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</si>
  <si>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</si>
  <si>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</si>
  <si>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</si>
  <si>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</si>
  <si>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</si>
  <si>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</si>
  <si>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</si>
  <si>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</si>
  <si>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</si>
  <si>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</si>
  <si>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</si>
  <si>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</si>
  <si>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</si>
  <si>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</si>
  <si>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</si>
  <si>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</si>
  <si>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</si>
  <si>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</si>
  <si>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</si>
  <si>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</si>
  <si>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</si>
  <si>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</si>
  <si>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</si>
  <si>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</si>
  <si>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</si>
  <si>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</si>
  <si>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</si>
  <si>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</si>
  <si>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</si>
  <si>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</si>
  <si>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</si>
  <si>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</si>
  <si>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</si>
  <si>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</si>
  <si>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</si>
  <si>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</si>
  <si>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</si>
  <si>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</si>
  <si>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</si>
  <si>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</si>
  <si>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</si>
  <si>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</si>
  <si>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</si>
  <si>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</si>
  <si>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</si>
  <si>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</si>
  <si>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</si>
  <si>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</si>
  <si>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</si>
  <si>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</si>
  <si>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</si>
  <si>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</si>
  <si>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</si>
  <si>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</si>
  <si>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</si>
  <si>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</si>
  <si>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</si>
  <si>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</si>
  <si>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</si>
  <si>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</si>
  <si>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</si>
  <si>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</si>
  <si>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</si>
  <si>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</si>
  <si>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</si>
  <si>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</si>
  <si>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</si>
  <si>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</si>
  <si>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</si>
  <si>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</si>
  <si>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</si>
  <si>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</si>
  <si>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</si>
  <si>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</si>
  <si>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</si>
  <si>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</si>
  <si>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</si>
  <si>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</si>
  <si>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</si>
  <si>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</si>
  <si>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</si>
  <si>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</si>
  <si>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</si>
  <si>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</si>
  <si>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</si>
  <si>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</si>
  <si>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</si>
  <si>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</si>
  <si>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</si>
  <si>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</si>
  <si>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</si>
  <si>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</si>
  <si>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</si>
  <si>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</si>
  <si>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</si>
  <si>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</si>
  <si>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</si>
  <si>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</si>
  <si>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</si>
  <si>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</si>
  <si>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</si>
  <si>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</si>
  <si>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</si>
  <si>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</si>
  <si>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</si>
  <si>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</si>
  <si>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</si>
  <si>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</si>
  <si>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</si>
  <si>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</si>
  <si>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</si>
  <si>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</si>
  <si>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</si>
  <si>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</si>
  <si>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</si>
  <si>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</si>
  <si>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</si>
  <si>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</si>
  <si>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</si>
  <si>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</si>
  <si>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</si>
  <si>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</si>
  <si>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</si>
  <si>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</si>
  <si>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</si>
  <si>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</si>
  <si>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</si>
  <si>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</si>
  <si>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</si>
  <si>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</si>
  <si>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</si>
  <si>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</si>
  <si>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</si>
  <si>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</si>
  <si>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</si>
  <si>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</si>
  <si>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</si>
  <si>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</si>
  <si>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</si>
  <si>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</si>
  <si>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</si>
  <si>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</si>
  <si>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</si>
  <si>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</si>
  <si>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</si>
  <si>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</si>
  <si>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</si>
  <si>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</si>
  <si>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</si>
  <si>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</si>
  <si>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</si>
  <si>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</si>
  <si>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</si>
  <si>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</si>
  <si>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</si>
  <si>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</si>
  <si>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</si>
  <si>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</si>
  <si>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</si>
  <si>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</si>
  <si>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</si>
  <si>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</si>
  <si>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</si>
  <si>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</si>
  <si>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</si>
  <si>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</si>
  <si>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</si>
  <si>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</si>
  <si>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</si>
  <si>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</si>
  <si>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</si>
  <si>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</si>
  <si>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</si>
  <si>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</si>
  <si>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</si>
  <si>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</si>
  <si>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</si>
  <si>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</si>
  <si>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</si>
  <si>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</si>
  <si>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</si>
  <si>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</si>
  <si>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</si>
  <si>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</si>
  <si>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</si>
  <si>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</si>
  <si>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</si>
  <si>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</si>
  <si>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</si>
  <si>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</si>
  <si>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</si>
  <si>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</si>
  <si>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</si>
  <si>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</si>
  <si>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</si>
  <si>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</si>
  <si>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</si>
  <si>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</si>
  <si>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</si>
  <si>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</si>
  <si>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</si>
  <si>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</si>
  <si>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</si>
  <si>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</si>
  <si>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</si>
  <si>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</si>
  <si>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</si>
  <si>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</si>
  <si>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</si>
  <si>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</si>
  <si>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</si>
  <si>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</si>
  <si>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</si>
  <si>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</si>
  <si>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</si>
  <si>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</si>
  <si>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</si>
  <si>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</si>
  <si>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</si>
  <si>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</si>
  <si>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</si>
  <si>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</si>
  <si>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</si>
  <si>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</si>
  <si>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</si>
  <si>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</si>
  <si>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</si>
  <si>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</si>
  <si>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</si>
  <si>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</si>
  <si>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</si>
  <si>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</si>
  <si>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</si>
  <si>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</si>
  <si>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</si>
  <si>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</si>
  <si>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</si>
  <si>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</si>
  <si>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</si>
  <si>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</si>
  <si>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</si>
  <si>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</si>
  <si>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</si>
  <si>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</si>
  <si>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</si>
  <si>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</si>
  <si>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</si>
  <si>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</si>
  <si>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</si>
  <si>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</si>
  <si>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</si>
  <si>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</si>
  <si>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</si>
  <si>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</si>
  <si>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</si>
  <si>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</si>
  <si>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</si>
  <si>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</si>
  <si>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</si>
  <si>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</si>
  <si>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</si>
  <si>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</si>
  <si>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</si>
  <si>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</si>
  <si>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</si>
  <si>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</si>
  <si>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</si>
  <si>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</si>
  <si>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</si>
  <si>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</si>
  <si>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</si>
  <si>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</si>
  <si>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</si>
  <si>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</si>
  <si>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</si>
  <si>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</si>
  <si>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</si>
  <si>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</si>
  <si>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</si>
  <si>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</si>
  <si>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</si>
  <si>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</si>
  <si>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</si>
  <si>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</si>
  <si>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</si>
  <si>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</si>
  <si>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</si>
  <si>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</si>
  <si>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</si>
  <si>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</si>
  <si>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</si>
  <si>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</si>
  <si>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</si>
  <si>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</si>
  <si>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</si>
  <si>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</si>
  <si>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</si>
  <si>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</si>
  <si>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</si>
  <si>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</si>
  <si>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</si>
  <si>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</si>
  <si>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</si>
  <si>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</si>
  <si>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</si>
  <si>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</si>
  <si>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</si>
  <si>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</si>
  <si>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</si>
  <si>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</si>
  <si>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</si>
  <si>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</si>
  <si>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</si>
  <si>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</si>
  <si>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</si>
  <si>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</si>
  <si>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</si>
  <si>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</si>
  <si>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</si>
  <si>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</si>
  <si>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</si>
  <si>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</si>
  <si>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</si>
  <si>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</si>
  <si>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</si>
  <si>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</si>
  <si>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</si>
  <si>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</si>
  <si>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</si>
  <si>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</si>
  <si>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</si>
  <si>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</si>
  <si>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</si>
  <si>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</si>
  <si>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</si>
  <si>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</si>
  <si>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</si>
  <si>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</si>
  <si>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</si>
  <si>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</si>
  <si>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</si>
  <si>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</si>
  <si>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</si>
  <si>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</si>
  <si>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</si>
  <si>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</si>
  <si>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</si>
  <si>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</si>
  <si>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</si>
  <si>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</si>
  <si>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</si>
  <si>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</si>
  <si>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</si>
  <si>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</si>
  <si>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</si>
  <si>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</si>
  <si>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</si>
  <si>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</si>
  <si>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</si>
  <si>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</si>
  <si>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</si>
  <si>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</si>
  <si>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</si>
  <si>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</si>
  <si>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</si>
  <si>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</si>
  <si>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</si>
  <si>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</si>
  <si>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</si>
  <si>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</si>
  <si>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</si>
  <si>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</si>
  <si>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</si>
  <si>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</si>
  <si>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</si>
  <si>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</si>
  <si>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</si>
  <si>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</si>
  <si>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</si>
  <si>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</si>
  <si>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</si>
  <si>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</si>
  <si>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</si>
  <si>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</si>
  <si>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</si>
  <si>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</si>
  <si>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</si>
  <si>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</si>
  <si>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</si>
  <si>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</si>
  <si>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</si>
  <si>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</si>
  <si>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</si>
  <si>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</si>
  <si>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</si>
  <si>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</si>
  <si>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</si>
  <si>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</si>
  <si>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</si>
  <si>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</si>
  <si>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</si>
  <si>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</si>
  <si>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</si>
  <si>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</si>
  <si>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</si>
  <si>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</si>
  <si>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</si>
  <si>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</si>
  <si>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</si>
  <si>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</si>
  <si>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</si>
  <si>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</si>
  <si>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</si>
  <si>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</si>
  <si>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</si>
  <si>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</si>
  <si>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</si>
  <si>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</si>
  <si>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</si>
  <si>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</si>
  <si>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</si>
  <si>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</si>
  <si>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</si>
  <si>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</si>
  <si>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</si>
  <si>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</si>
  <si>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</si>
  <si>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</si>
  <si>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</si>
  <si>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</si>
  <si>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</si>
  <si>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</si>
  <si>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</si>
  <si>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</si>
  <si>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</si>
  <si>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</si>
  <si>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</si>
  <si>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</si>
  <si>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</si>
  <si>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</si>
  <si>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</si>
  <si>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</si>
  <si>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</si>
  <si>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</si>
  <si>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</si>
  <si>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</si>
  <si>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</si>
  <si>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</si>
  <si>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</si>
  <si>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</si>
  <si>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</si>
  <si>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</si>
  <si>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</si>
  <si>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</si>
  <si>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</si>
  <si>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</si>
  <si>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</si>
  <si>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</si>
  <si>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</si>
  <si>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</si>
  <si>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</si>
  <si>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</si>
  <si>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</si>
  <si>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</si>
  <si>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</si>
  <si>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</si>
  <si>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</si>
  <si>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</si>
  <si>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</si>
  <si>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</si>
  <si>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</si>
  <si>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</si>
  <si>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</si>
  <si>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</si>
  <si>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</si>
  <si>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</si>
  <si>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</si>
  <si>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</si>
  <si>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</si>
  <si>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</si>
  <si>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</si>
  <si>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</si>
  <si>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</si>
  <si>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</si>
  <si>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</si>
  <si>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</si>
  <si>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</si>
  <si>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</si>
  <si>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</si>
  <si>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</si>
  <si>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</si>
  <si>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</si>
  <si>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</si>
  <si>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</si>
  <si>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</si>
  <si>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</si>
  <si>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</si>
  <si>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</si>
  <si>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</si>
  <si>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</si>
  <si>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</si>
  <si>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</si>
  <si>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</si>
  <si>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</si>
  <si>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</si>
  <si>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</si>
  <si>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</si>
  <si>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</si>
  <si>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</si>
  <si>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</si>
  <si>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</si>
  <si>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</si>
  <si>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</si>
  <si>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</si>
  <si>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</si>
  <si>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</si>
  <si>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</si>
  <si>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</si>
  <si>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</si>
  <si>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</si>
  <si>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</si>
  <si>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</si>
  <si>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</si>
  <si>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</si>
  <si>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</si>
  <si>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</si>
  <si>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</si>
  <si>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</si>
  <si>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</si>
  <si>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</si>
  <si>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</si>
  <si>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</si>
  <si>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</si>
  <si>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</si>
  <si>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</si>
  <si>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</si>
  <si>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</si>
  <si>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</si>
  <si>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</si>
  <si>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</si>
  <si>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</si>
  <si>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</si>
  <si>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</si>
  <si>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</si>
  <si>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</si>
  <si>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</si>
  <si>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</si>
  <si>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</si>
  <si>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</si>
  <si>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</si>
  <si>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</si>
  <si>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</si>
  <si>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</si>
  <si>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</si>
  <si>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</si>
  <si>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</si>
  <si>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</si>
  <si>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</si>
  <si>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</si>
  <si>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</si>
  <si>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</si>
  <si>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</si>
  <si>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</si>
  <si>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</si>
  <si>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</si>
  <si>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</si>
  <si>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</si>
  <si>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</si>
  <si>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</si>
  <si>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</si>
  <si>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</si>
  <si>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</si>
  <si>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</si>
  <si>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</si>
  <si>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</si>
  <si>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</si>
  <si>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</si>
  <si>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</si>
  <si>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</si>
  <si>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</si>
  <si>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</si>
  <si>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</si>
  <si>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</si>
  <si>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</si>
  <si>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</si>
  <si>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</si>
  <si>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</si>
  <si>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</si>
  <si>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</si>
  <si>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</si>
  <si>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</si>
  <si>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</si>
  <si>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</si>
  <si>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</si>
  <si>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</si>
  <si>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</si>
  <si>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</si>
  <si>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</si>
  <si>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</si>
  <si>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</si>
  <si>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</si>
  <si>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</si>
  <si>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</si>
  <si>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</si>
  <si>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</si>
  <si>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</si>
  <si>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</si>
  <si>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</si>
  <si>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</si>
  <si>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</si>
  <si>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</si>
  <si>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</si>
  <si>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</si>
  <si>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</si>
  <si>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</si>
  <si>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</si>
  <si>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</si>
  <si>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</si>
  <si>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</si>
  <si>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</si>
  <si>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</si>
  <si>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</si>
  <si>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</si>
  <si>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</si>
  <si>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</si>
  <si>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</si>
  <si>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</si>
  <si>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</si>
  <si>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</si>
  <si>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</si>
  <si>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</si>
  <si>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</si>
  <si>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</si>
  <si>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</si>
  <si>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</si>
  <si>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</si>
  <si>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</si>
  <si>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</si>
  <si>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</si>
  <si>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</si>
  <si>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</si>
  <si>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</si>
  <si>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</si>
  <si>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</si>
  <si>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</si>
  <si>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</si>
  <si>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</si>
  <si>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</si>
  <si>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</si>
  <si>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</si>
  <si>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</si>
  <si>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</si>
  <si>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</si>
  <si>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</si>
  <si>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</si>
  <si>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</si>
  <si>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</si>
  <si>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</si>
  <si>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</si>
  <si>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</si>
  <si>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</si>
  <si>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</si>
  <si>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</si>
  <si>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</si>
  <si>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</si>
  <si>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</si>
  <si>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</si>
  <si>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</si>
  <si>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</si>
  <si>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</si>
  <si>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</si>
  <si>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</si>
  <si>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</si>
  <si>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</si>
  <si>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</si>
  <si>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</si>
  <si>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</si>
  <si>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</si>
  <si>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</si>
  <si>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</si>
  <si>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</si>
  <si>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</si>
  <si>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</si>
  <si>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</si>
  <si>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</si>
  <si>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</si>
  <si>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</si>
  <si>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</si>
  <si>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</si>
  <si>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</si>
  <si>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</si>
  <si>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</si>
  <si>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</si>
  <si>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</si>
  <si>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</si>
  <si>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</si>
  <si>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</si>
  <si>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</si>
  <si>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</si>
  <si>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</si>
  <si>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</si>
  <si>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</si>
  <si>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</si>
  <si>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</si>
  <si>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</si>
  <si>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</si>
  <si>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</si>
  <si>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</si>
  <si>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</si>
  <si>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</si>
  <si>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</si>
  <si>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</si>
  <si>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</si>
  <si>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</si>
  <si>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</si>
  <si>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</si>
  <si>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</si>
  <si>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</si>
  <si>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</si>
  <si>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</si>
  <si>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</si>
  <si>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</si>
  <si>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</si>
  <si>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</si>
  <si>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</si>
  <si>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</si>
  <si>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</si>
  <si>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</si>
  <si>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</si>
  <si>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</si>
  <si>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</si>
  <si>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</si>
  <si>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</si>
  <si>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</si>
  <si>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</si>
  <si>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</si>
  <si>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</si>
  <si>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</si>
  <si>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</si>
  <si>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</si>
  <si>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</si>
  <si>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</si>
  <si>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</si>
  <si>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</si>
  <si>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</si>
  <si>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</si>
  <si>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</si>
  <si>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</si>
  <si>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</si>
  <si>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</si>
  <si>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</si>
  <si>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</si>
  <si>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</si>
  <si>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</si>
  <si>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</si>
  <si>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</si>
  <si>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</si>
  <si>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</si>
  <si>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</si>
  <si>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</si>
  <si>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</si>
  <si>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</si>
  <si>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</si>
  <si>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</si>
  <si>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</si>
  <si>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</si>
  <si>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</si>
  <si>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</si>
  <si>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</si>
  <si>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</si>
  <si>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</si>
  <si>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</si>
  <si>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</si>
  <si>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</si>
  <si>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</si>
  <si>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</si>
  <si>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</si>
  <si>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</si>
  <si>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</si>
  <si>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</si>
  <si>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</si>
  <si>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</si>
  <si>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</si>
  <si>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</si>
  <si>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</si>
  <si>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</si>
  <si>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</si>
  <si>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</si>
  <si>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</si>
  <si>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</si>
  <si>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</si>
  <si>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</si>
  <si>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</si>
  <si>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</si>
  <si>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</si>
  <si>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</si>
  <si>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</si>
  <si>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</si>
  <si>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</si>
  <si>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</si>
  <si>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</si>
  <si>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</si>
  <si>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</si>
  <si>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</si>
  <si>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</si>
  <si>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</si>
  <si>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</si>
  <si>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</si>
  <si>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</si>
  <si>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</si>
  <si>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</si>
  <si>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</si>
  <si>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</si>
  <si>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</si>
  <si>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</si>
  <si>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</si>
  <si>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</si>
  <si>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</si>
  <si>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</si>
  <si>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</si>
  <si>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</si>
  <si>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</si>
  <si>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</si>
  <si>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</si>
  <si>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</si>
  <si>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</si>
  <si>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</si>
  <si>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</si>
  <si>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</si>
  <si>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</si>
  <si>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</si>
  <si>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</si>
  <si>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</si>
  <si>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</si>
  <si>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</si>
  <si>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</si>
  <si>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</si>
  <si>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</si>
  <si>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</si>
  <si>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</si>
  <si>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</si>
  <si>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</si>
  <si>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</si>
  <si>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</si>
  <si>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</si>
  <si>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</si>
  <si>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</si>
  <si>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</si>
  <si>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</si>
  <si>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</si>
  <si>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</si>
  <si>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</si>
  <si>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</si>
  <si>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</si>
  <si>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</si>
  <si>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</si>
  <si>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</si>
  <si>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</si>
  <si>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</si>
  <si>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</si>
  <si>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</si>
  <si>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</si>
  <si>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</si>
  <si>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</si>
  <si>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</si>
  <si>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</si>
  <si>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</si>
  <si>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</si>
  <si>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</si>
  <si>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</si>
  <si>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</si>
  <si>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</si>
  <si>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</si>
  <si>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</si>
  <si>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</si>
  <si>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</si>
  <si>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</si>
  <si>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</si>
  <si>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</si>
  <si>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</si>
  <si>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</si>
  <si>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</si>
  <si>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</si>
  <si>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</si>
  <si>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</si>
  <si>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</si>
  <si>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</si>
  <si>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</si>
  <si>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</si>
  <si>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</si>
  <si>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</si>
  <si>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</si>
  <si>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</si>
  <si>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</si>
  <si>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</si>
  <si>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</si>
  <si>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</si>
  <si>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</si>
  <si>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</si>
  <si>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</si>
  <si>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</si>
  <si>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</si>
  <si>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</si>
  <si>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</si>
  <si>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</si>
  <si>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</si>
  <si>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</si>
  <si>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</si>
  <si>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</si>
  <si>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</si>
  <si>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</si>
  <si>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</si>
  <si>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</si>
  <si>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</si>
  <si>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</si>
  <si>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</si>
  <si>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</si>
  <si>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</si>
  <si>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</si>
  <si>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</si>
  <si>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</si>
  <si>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</si>
  <si>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</si>
  <si>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</si>
  <si>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</si>
  <si>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</si>
  <si>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</si>
  <si>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</si>
  <si>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</si>
  <si>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</si>
  <si>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</si>
  <si>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</si>
  <si>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</si>
  <si>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</si>
  <si>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</si>
  <si>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</si>
  <si>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</si>
  <si>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</si>
  <si>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</si>
  <si>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</si>
  <si>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</si>
  <si>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</si>
  <si>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</si>
  <si>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</si>
  <si>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</si>
  <si>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</si>
  <si>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</si>
  <si>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</si>
  <si>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</si>
  <si>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</si>
  <si>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</si>
  <si>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</si>
  <si>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</si>
  <si>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</si>
  <si>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</si>
  <si>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</si>
  <si>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</si>
  <si>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</si>
  <si>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</si>
  <si>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</si>
  <si>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</si>
  <si>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</si>
  <si>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</si>
  <si>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</si>
  <si>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</si>
  <si>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</si>
  <si>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</si>
  <si>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</si>
  <si>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</si>
  <si>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</si>
  <si>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</si>
  <si>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</si>
  <si>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</si>
  <si>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</si>
  <si>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</si>
  <si>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</si>
  <si>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</si>
  <si>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</si>
  <si>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</si>
  <si>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</si>
  <si>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</si>
  <si>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</si>
  <si>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</si>
  <si>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</si>
  <si>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</si>
  <si>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</si>
  <si>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</si>
  <si>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</si>
  <si>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</si>
  <si>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</si>
  <si>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</si>
  <si>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</si>
  <si>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</si>
  <si>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</si>
  <si>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</si>
  <si>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</si>
  <si>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</si>
  <si>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</si>
  <si>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</si>
  <si>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</si>
  <si>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</si>
  <si>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</si>
  <si>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</si>
  <si>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</si>
  <si>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</si>
  <si>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</si>
  <si>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</si>
  <si>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</si>
  <si>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</si>
  <si>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</si>
  <si>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</si>
  <si>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</si>
  <si>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</si>
  <si>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</si>
  <si>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</si>
  <si>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</si>
  <si>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</si>
  <si>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</si>
  <si>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</si>
  <si>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</si>
  <si>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</si>
  <si>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</si>
  <si>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</si>
  <si>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</si>
  <si>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</si>
  <si>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</si>
  <si>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</si>
  <si>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</si>
  <si>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</si>
  <si>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</si>
  <si>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</si>
  <si>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</si>
  <si>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</si>
  <si>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</si>
  <si>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</si>
  <si>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</si>
  <si>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</si>
  <si>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</si>
  <si>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</si>
  <si>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</si>
  <si>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</si>
  <si>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</si>
  <si>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</si>
  <si>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</si>
  <si>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</si>
  <si>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</si>
  <si>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</si>
  <si>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</si>
  <si>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</si>
  <si>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</si>
  <si>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</si>
  <si>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</si>
  <si>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</si>
  <si>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</si>
  <si>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</si>
  <si>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</si>
  <si>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</si>
  <si>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</si>
  <si>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</si>
  <si>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</si>
  <si>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</si>
  <si>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</si>
  <si>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</si>
  <si>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</si>
  <si>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</si>
  <si>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</si>
  <si>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</si>
  <si>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</si>
  <si>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</si>
  <si>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</si>
  <si>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</si>
  <si>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</si>
  <si>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</si>
  <si>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</si>
  <si>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</si>
  <si>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</si>
  <si>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</si>
  <si>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</si>
  <si>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</si>
  <si>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</si>
  <si>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</si>
  <si>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</si>
  <si>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</si>
  <si>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</si>
  <si>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</si>
  <si>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</si>
  <si>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</si>
  <si>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</si>
  <si>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</si>
  <si>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</si>
  <si>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</si>
  <si>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</si>
  <si>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</si>
  <si>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</si>
  <si>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</si>
  <si>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</si>
  <si>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</si>
  <si>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</si>
  <si>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</si>
  <si>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</si>
  <si>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</si>
  <si>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</si>
  <si>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</si>
  <si>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</si>
  <si>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</si>
  <si>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</si>
  <si>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</si>
  <si>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</si>
  <si>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</si>
  <si>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</si>
  <si>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</si>
  <si>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</si>
  <si>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</si>
  <si>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</si>
  <si>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</si>
  <si>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</si>
  <si>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</si>
  <si>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</si>
  <si>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</si>
  <si>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</si>
  <si>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</si>
  <si>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</si>
  <si>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</si>
  <si>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</si>
  <si>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</si>
  <si>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</si>
  <si>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</si>
  <si>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</si>
  <si>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</si>
  <si>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</si>
  <si>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</si>
  <si>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</si>
  <si>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</si>
  <si>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</si>
  <si>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</si>
  <si>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</si>
  <si>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</si>
  <si>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</si>
  <si>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</si>
  <si>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</si>
  <si>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</si>
  <si>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</si>
  <si>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</si>
  <si>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</si>
  <si>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</si>
  <si>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</si>
  <si>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</si>
  <si>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</si>
  <si>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</si>
  <si>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</si>
  <si>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</si>
  <si>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</si>
  <si>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</si>
  <si>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</si>
  <si>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</si>
  <si>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</si>
  <si>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</si>
  <si>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</si>
  <si>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</si>
  <si>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</si>
  <si>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</si>
  <si>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</si>
  <si>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</si>
  <si>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</si>
  <si>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</si>
  <si>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</si>
  <si>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</si>
  <si>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</si>
  <si>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</si>
  <si>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</si>
  <si>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</si>
  <si>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</si>
  <si>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</si>
  <si>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</si>
  <si>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</si>
  <si>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</si>
  <si>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</si>
  <si>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</si>
  <si>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</si>
  <si>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</si>
  <si>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</si>
  <si>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</si>
  <si>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</si>
  <si>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</si>
  <si>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</si>
  <si>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</si>
  <si>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</si>
  <si>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</si>
  <si>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</si>
  <si>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</si>
  <si>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</si>
  <si>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</si>
  <si>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</si>
  <si>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</si>
  <si>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</si>
  <si>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</si>
  <si>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</si>
  <si>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</si>
  <si>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</si>
  <si>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</si>
  <si>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</si>
  <si>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</si>
  <si>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</si>
  <si>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</si>
  <si>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</si>
  <si>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</si>
  <si>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</si>
  <si>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</si>
  <si>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</si>
  <si>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</si>
  <si>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</si>
  <si>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</si>
  <si>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</si>
  <si>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</si>
  <si>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</si>
  <si>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</si>
  <si>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</si>
  <si>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</si>
  <si>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</si>
  <si>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</si>
  <si>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</si>
  <si>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</si>
  <si>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</si>
  <si>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</si>
  <si>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</si>
  <si>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</si>
  <si>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</si>
  <si>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</si>
  <si>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</si>
  <si>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</si>
  <si>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</si>
  <si>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</si>
  <si>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</si>
  <si>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</si>
  <si>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</si>
  <si>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</si>
  <si>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</si>
  <si>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</si>
  <si>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</si>
  <si>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</si>
  <si>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</si>
  <si>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</si>
  <si>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</si>
  <si>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</si>
  <si>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</si>
  <si>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</si>
  <si>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</si>
  <si>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</si>
  <si>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</si>
  <si>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</si>
  <si>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</si>
  <si>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</si>
  <si>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</si>
  <si>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</si>
  <si>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</si>
  <si>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</si>
  <si>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</si>
  <si>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</si>
  <si>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</si>
  <si>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</si>
  <si>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</si>
  <si>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</si>
  <si>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</si>
  <si>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</si>
  <si>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</si>
  <si>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</si>
  <si>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</si>
  <si>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</si>
  <si>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</si>
  <si>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</si>
  <si>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</si>
  <si>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</si>
  <si>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</si>
  <si>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</si>
  <si>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</si>
  <si>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</si>
  <si>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</si>
  <si>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</si>
  <si>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</si>
  <si>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</si>
  <si>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</si>
  <si>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</si>
  <si>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</si>
  <si>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</si>
  <si>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</si>
  <si>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</si>
  <si>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</si>
  <si>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</si>
  <si>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</si>
  <si>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</si>
  <si>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</si>
  <si>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</si>
  <si>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</si>
  <si>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</si>
  <si>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</si>
  <si>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</si>
  <si>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</si>
  <si>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</si>
  <si>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</si>
  <si>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</si>
  <si>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</si>
  <si>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</si>
  <si>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</si>
  <si>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</si>
  <si>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</si>
  <si>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</si>
  <si>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</si>
  <si>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</si>
  <si>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</si>
  <si>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</si>
  <si>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</si>
  <si>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</si>
  <si>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</si>
  <si>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</si>
  <si>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</si>
  <si>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</si>
  <si>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</si>
  <si>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</si>
  <si>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</si>
  <si>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</si>
  <si>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</si>
  <si>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</si>
  <si>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</si>
  <si>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</si>
  <si>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</si>
  <si>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</si>
  <si>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</si>
  <si>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</si>
  <si>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</si>
  <si>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</si>
  <si>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</si>
  <si>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</si>
  <si>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</si>
  <si>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</si>
  <si>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</si>
  <si>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</si>
  <si>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</si>
  <si>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</si>
  <si>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</si>
  <si>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</si>
  <si>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</si>
  <si>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</si>
  <si>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</si>
  <si>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</si>
  <si>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</si>
  <si>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</si>
  <si>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</si>
  <si>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</si>
  <si>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</si>
  <si>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</si>
  <si>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</si>
  <si>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</si>
  <si>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</si>
  <si>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</si>
  <si>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</si>
  <si>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</si>
  <si>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</si>
  <si>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</si>
  <si>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</si>
  <si>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</si>
  <si>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</si>
  <si>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</si>
  <si>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</si>
  <si>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</si>
  <si>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</si>
  <si>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</si>
  <si>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</si>
  <si>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</si>
  <si>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</si>
  <si>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</si>
  <si>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</si>
  <si>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</si>
  <si>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</si>
  <si>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</si>
  <si>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</si>
  <si>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</si>
  <si>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</si>
  <si>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</si>
  <si>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</si>
  <si>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</si>
  <si>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</si>
  <si>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</si>
  <si>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</si>
  <si>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</si>
  <si>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</si>
  <si>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</si>
  <si>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</si>
  <si>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</si>
  <si>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</si>
  <si>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</si>
  <si>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</si>
  <si>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</si>
  <si>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</si>
  <si>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</si>
  <si>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</si>
  <si>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</si>
  <si>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</si>
  <si>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</si>
  <si>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</si>
  <si>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</si>
  <si>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</si>
  <si>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</si>
  <si>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</si>
  <si>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</si>
  <si>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</si>
  <si>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</si>
  <si>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</si>
  <si>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</si>
  <si>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</si>
  <si>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</si>
  <si>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</si>
  <si>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</si>
  <si>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</si>
  <si>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</si>
  <si>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</si>
  <si>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</si>
  <si>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</si>
  <si>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</si>
  <si>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</si>
  <si>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</si>
  <si>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</si>
  <si>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</si>
  <si>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</si>
  <si>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</si>
  <si>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</si>
  <si>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</si>
  <si>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</si>
  <si>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</si>
  <si>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</si>
  <si>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</si>
  <si>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</si>
  <si>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</si>
  <si>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</si>
  <si>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</si>
  <si>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</si>
  <si>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</si>
  <si>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</si>
  <si>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</si>
  <si>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</si>
  <si>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</si>
  <si>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</si>
  <si>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</si>
  <si>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</si>
  <si>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</si>
  <si>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</si>
  <si>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</si>
  <si>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</si>
  <si>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</si>
  <si>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</si>
  <si>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</si>
  <si>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</si>
  <si>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</si>
  <si>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</si>
  <si>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</si>
  <si>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</si>
  <si>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</si>
  <si>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</si>
  <si>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</si>
  <si>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</si>
  <si>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</si>
  <si>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</si>
  <si>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</si>
  <si>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</si>
  <si>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</si>
  <si>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</si>
  <si>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</si>
  <si>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</si>
  <si>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</si>
  <si>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</si>
  <si>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</si>
  <si>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</si>
  <si>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</si>
  <si>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</si>
  <si>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</si>
  <si>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</si>
  <si>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</si>
  <si>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</si>
  <si>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</si>
  <si>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</si>
  <si>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</si>
  <si>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</si>
  <si>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</si>
  <si>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</si>
  <si>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</si>
  <si>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</si>
  <si>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</si>
  <si>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</si>
  <si>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</si>
  <si>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</si>
  <si>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</si>
  <si>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</si>
  <si>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</si>
  <si>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</si>
  <si>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</si>
  <si>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</si>
  <si>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</si>
  <si>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</si>
  <si>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</si>
  <si>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</si>
  <si>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</si>
  <si>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</si>
  <si>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</si>
  <si>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</si>
  <si>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</si>
  <si>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</si>
  <si>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</si>
  <si>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</si>
  <si>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</si>
  <si>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</si>
  <si>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</si>
  <si>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</si>
  <si>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</si>
  <si>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</si>
  <si>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</si>
  <si>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</si>
  <si>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</si>
  <si>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</si>
  <si>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</si>
  <si>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</si>
  <si>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</si>
  <si>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</si>
  <si>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</si>
  <si>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</si>
  <si>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</si>
  <si>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</si>
  <si>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</si>
  <si>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</si>
  <si>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</si>
  <si>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</si>
  <si>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</si>
  <si>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</si>
  <si>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</si>
  <si>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</si>
  <si>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</si>
  <si>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</si>
  <si>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</si>
  <si>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</si>
  <si>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</si>
  <si>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</si>
  <si>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</si>
  <si>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</si>
  <si>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</si>
  <si>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</si>
  <si>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</si>
  <si>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</si>
  <si>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</si>
  <si>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</si>
  <si>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</si>
  <si>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</si>
  <si>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</si>
  <si>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</si>
  <si>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</si>
  <si>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</si>
  <si>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</si>
  <si>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</si>
  <si>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</si>
  <si>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</si>
  <si>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</si>
  <si>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</si>
  <si>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</si>
  <si>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</si>
  <si>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</si>
  <si>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</si>
  <si>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</si>
  <si>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</si>
  <si>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</si>
  <si>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</si>
  <si>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</si>
  <si>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</si>
  <si>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</si>
  <si>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</si>
  <si>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</si>
  <si>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</si>
  <si>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</si>
  <si>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</si>
  <si>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</si>
  <si>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</si>
  <si>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</si>
  <si>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</si>
  <si>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</si>
  <si>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</si>
  <si>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</si>
  <si>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</si>
  <si>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</si>
  <si>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</si>
  <si>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</si>
  <si>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</si>
  <si>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</si>
  <si>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</si>
  <si>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</si>
  <si>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</si>
  <si>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</si>
  <si>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</si>
  <si>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</si>
  <si>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</si>
  <si>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</si>
  <si>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</si>
  <si>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</si>
  <si>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</si>
  <si>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</si>
  <si>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</si>
  <si>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</si>
  <si>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</si>
  <si>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</si>
  <si>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</si>
  <si>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</si>
  <si>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</si>
  <si>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</si>
  <si>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</si>
  <si>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</si>
  <si>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</si>
  <si>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</si>
  <si>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</si>
  <si>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</si>
  <si>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</si>
  <si>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</si>
  <si>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</si>
  <si>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</si>
  <si>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</si>
  <si>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</si>
  <si>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</si>
  <si>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</si>
  <si>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</si>
  <si>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</si>
  <si>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</si>
  <si>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</si>
  <si>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</si>
  <si>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</si>
  <si>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</si>
  <si>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</si>
  <si>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</si>
  <si>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</si>
  <si>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</si>
  <si>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</si>
  <si>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</si>
  <si>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</si>
  <si>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</si>
  <si>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</si>
  <si>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</si>
  <si>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</si>
  <si>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</si>
  <si>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</si>
  <si>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</si>
  <si>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</si>
  <si>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</si>
  <si>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</si>
  <si>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</si>
  <si>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</si>
  <si>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</si>
  <si>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</si>
  <si>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</si>
  <si>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</si>
  <si>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</si>
  <si>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</si>
  <si>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</si>
  <si>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</si>
  <si>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</si>
  <si>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</si>
  <si>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</si>
  <si>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</si>
  <si>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</si>
  <si>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</si>
  <si>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</si>
  <si>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</si>
  <si>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</si>
  <si>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</si>
  <si>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</si>
  <si>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</si>
  <si>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</si>
  <si>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</si>
  <si>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</si>
  <si>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</si>
  <si>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</si>
  <si>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</si>
  <si>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</si>
  <si>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</si>
  <si>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</si>
  <si>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</si>
  <si>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</si>
  <si>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</si>
  <si>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</si>
  <si>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</si>
  <si>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</si>
  <si>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</si>
  <si>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</si>
  <si>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</si>
  <si>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</si>
  <si>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</si>
  <si>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</si>
  <si>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</si>
  <si>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</si>
  <si>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</si>
  <si>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</si>
  <si>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</si>
  <si>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</si>
  <si>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</si>
  <si>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</si>
  <si>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</si>
  <si>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</si>
  <si>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</si>
  <si>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</si>
  <si>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</si>
  <si>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</si>
  <si>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</si>
  <si>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</si>
  <si>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</si>
  <si>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</si>
  <si>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</si>
  <si>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</si>
  <si>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</si>
  <si>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</si>
  <si>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</si>
  <si>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</si>
  <si>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</si>
  <si>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</si>
  <si>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</si>
  <si>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</si>
  <si>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</si>
  <si>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</si>
  <si>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</si>
  <si>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</si>
  <si>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</si>
  <si>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</si>
  <si>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</si>
  <si>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</si>
  <si>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</si>
  <si>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</si>
  <si>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</si>
  <si>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</si>
  <si>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</si>
  <si>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</si>
  <si>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</si>
  <si>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</si>
  <si>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</si>
  <si>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</si>
  <si>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</si>
  <si>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</si>
  <si>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</si>
  <si>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</si>
  <si>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</si>
  <si>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</si>
  <si>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</si>
  <si>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</si>
  <si>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</si>
  <si>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</si>
  <si>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</si>
  <si>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</si>
  <si>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</si>
  <si>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</si>
  <si>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</si>
  <si>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</si>
  <si>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</si>
  <si>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</si>
  <si>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</si>
  <si>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</si>
  <si>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</si>
  <si>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</si>
  <si>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</si>
  <si>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</si>
  <si>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</si>
  <si>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</si>
  <si>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</si>
  <si>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</si>
  <si>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</si>
  <si>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</si>
  <si>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</si>
  <si>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</si>
  <si>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</si>
  <si>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</si>
  <si>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</si>
  <si>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</si>
  <si>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</si>
  <si>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</si>
  <si>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</si>
  <si>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</si>
  <si>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</si>
  <si>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</si>
  <si>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</si>
  <si>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</si>
  <si>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</si>
  <si>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</si>
  <si>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</si>
  <si>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</si>
  <si>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</si>
  <si>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</si>
  <si>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</si>
  <si>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</si>
  <si>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</si>
  <si>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</si>
  <si>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</si>
  <si>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</si>
  <si>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</si>
  <si>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</si>
  <si>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</si>
  <si>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</si>
  <si>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</si>
  <si>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</si>
  <si>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</si>
  <si>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</si>
  <si>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</si>
  <si>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</si>
  <si>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</si>
  <si>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</si>
  <si>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</si>
  <si>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</si>
  <si>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</si>
  <si>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</si>
  <si>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</si>
  <si>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</si>
  <si>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</si>
  <si>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</si>
  <si>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</si>
  <si>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</si>
  <si>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</si>
  <si>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</si>
  <si>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</si>
  <si>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</si>
  <si>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</si>
  <si>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</si>
  <si>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</si>
  <si>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</si>
  <si>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</si>
  <si>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</si>
  <si>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</si>
  <si>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</si>
  <si>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</si>
  <si>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</si>
  <si>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</si>
  <si>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</si>
  <si>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</si>
  <si>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</si>
  <si>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</si>
  <si>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</si>
  <si>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</si>
  <si>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</si>
  <si>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</si>
  <si>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</si>
  <si>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</si>
  <si>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</si>
  <si>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</si>
  <si>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</si>
  <si>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</si>
  <si>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</si>
  <si>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</si>
  <si>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</si>
  <si>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</si>
  <si>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</si>
  <si>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</si>
  <si>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</si>
  <si>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</si>
  <si>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</si>
  <si>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</si>
  <si>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</si>
  <si>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</si>
  <si>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</si>
  <si>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</si>
  <si>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</si>
  <si>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</si>
  <si>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</si>
  <si>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</si>
  <si>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</si>
  <si>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</si>
  <si>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</si>
  <si>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</si>
  <si>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</si>
  <si>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</si>
  <si>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</si>
  <si>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</si>
  <si>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</si>
  <si>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</si>
  <si>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</si>
  <si>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</si>
  <si>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</si>
  <si>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</si>
  <si>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</si>
  <si>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</si>
  <si>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</si>
  <si>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</si>
  <si>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</si>
  <si>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</si>
  <si>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</si>
  <si>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</si>
  <si>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</si>
  <si>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</si>
  <si>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</si>
  <si>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</si>
  <si>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</si>
  <si>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</si>
  <si>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</si>
  <si>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</si>
  <si>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</si>
  <si>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</si>
  <si>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</si>
  <si>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</si>
  <si>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</si>
  <si>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</si>
  <si>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</si>
  <si>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</si>
  <si>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</si>
  <si>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</si>
  <si>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</si>
  <si>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</si>
  <si>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</si>
  <si>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</si>
  <si>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</si>
  <si>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</si>
  <si>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</si>
  <si>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</si>
  <si>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</si>
  <si>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</si>
  <si>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</si>
  <si>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</si>
  <si>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</si>
  <si>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</si>
  <si>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</si>
  <si>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</si>
  <si>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</si>
  <si>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</si>
  <si>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</si>
  <si>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</si>
  <si>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</si>
  <si>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</si>
  <si>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</si>
  <si>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</si>
  <si>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</si>
  <si>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</si>
  <si>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</si>
  <si>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</si>
  <si>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</si>
  <si>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</si>
  <si>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</si>
  <si>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</si>
  <si>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</si>
  <si>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</si>
  <si>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</si>
  <si>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</si>
  <si>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</si>
  <si>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</si>
  <si>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</si>
  <si>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</si>
  <si>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</si>
  <si>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</si>
  <si>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</si>
  <si>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</si>
  <si>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</si>
  <si>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</si>
  <si>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</si>
  <si>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</si>
  <si>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</si>
  <si>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</si>
  <si>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</si>
  <si>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</si>
  <si>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</si>
  <si>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</si>
  <si>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</si>
  <si>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</si>
  <si>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</si>
  <si>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</si>
  <si>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</si>
  <si>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</si>
  <si>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</si>
  <si>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</si>
  <si>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</si>
  <si>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</si>
  <si>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</si>
  <si>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</si>
  <si>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</si>
  <si>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</si>
  <si>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</si>
  <si>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</si>
  <si>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</si>
  <si>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</si>
  <si>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</si>
  <si>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</si>
  <si>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</si>
  <si>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</si>
  <si>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</si>
  <si>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</si>
  <si>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</si>
  <si>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</si>
  <si>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</si>
  <si>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</si>
  <si>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</si>
  <si>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</si>
  <si>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</si>
  <si>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</si>
  <si>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</si>
  <si>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</si>
  <si>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</si>
  <si>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</si>
  <si>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</si>
  <si>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</si>
  <si>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</si>
  <si>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</si>
  <si>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</si>
  <si>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</si>
  <si>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</si>
  <si>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</si>
  <si>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</si>
  <si>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</si>
  <si>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</si>
  <si>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</si>
  <si>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</si>
  <si>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</si>
  <si>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</si>
  <si>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</si>
  <si>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</si>
  <si>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</si>
  <si>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</si>
  <si>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</si>
  <si>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</si>
  <si>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</si>
  <si>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</si>
  <si>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</si>
  <si>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</si>
  <si>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</si>
  <si>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</si>
  <si>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</si>
  <si>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</si>
  <si>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</si>
  <si>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</si>
  <si>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</si>
  <si>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</si>
  <si>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</si>
  <si>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</si>
  <si>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</si>
  <si>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</si>
  <si>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</si>
  <si>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</si>
  <si>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</si>
  <si>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</si>
  <si>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</si>
  <si>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</si>
  <si>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</si>
  <si>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</si>
  <si>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</si>
  <si>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</si>
  <si>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</si>
  <si>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</si>
  <si>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</si>
  <si>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</si>
  <si>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</si>
  <si>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</si>
  <si>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</si>
  <si>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</si>
  <si>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</si>
  <si>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</si>
  <si>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</si>
  <si>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</si>
  <si>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</si>
  <si>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</si>
  <si>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</si>
  <si>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</si>
  <si>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</si>
  <si>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</si>
  <si>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</si>
  <si>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</si>
  <si>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</si>
  <si>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</si>
  <si>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</si>
  <si>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</si>
  <si>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</si>
  <si>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</si>
  <si>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</si>
  <si>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</si>
  <si>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</si>
  <si>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</si>
  <si>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</si>
  <si>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</si>
  <si>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</si>
  <si>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</si>
  <si>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</si>
  <si>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</si>
  <si>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</si>
  <si>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</si>
  <si>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</si>
  <si>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</si>
  <si>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</si>
  <si>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</si>
  <si>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</si>
  <si>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</si>
  <si>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</si>
  <si>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</si>
  <si>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</si>
  <si>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</si>
  <si>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</si>
  <si>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</si>
  <si>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</si>
  <si>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</si>
  <si>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</si>
  <si>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</si>
  <si>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</si>
  <si>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</si>
  <si>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</si>
  <si>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</si>
  <si>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</si>
  <si>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</si>
  <si>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</si>
  <si>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</si>
  <si>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</si>
  <si>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</si>
  <si>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</si>
  <si>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</si>
  <si>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</si>
  <si>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</si>
  <si>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</si>
  <si>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</si>
  <si>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</si>
  <si>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</si>
  <si>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</si>
  <si>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</si>
  <si>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</si>
  <si>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</si>
  <si>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</si>
  <si>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</si>
  <si>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</si>
  <si>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</si>
  <si>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</si>
  <si>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</si>
  <si>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</si>
  <si>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</si>
  <si>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</si>
  <si>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</si>
  <si>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</si>
  <si>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</si>
  <si>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</si>
  <si>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</si>
  <si>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</si>
  <si>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</si>
  <si>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</si>
  <si>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</si>
  <si>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</si>
  <si>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</si>
  <si>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</si>
  <si>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</si>
  <si>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</si>
  <si>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</si>
  <si>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</si>
  <si>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</si>
  <si>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</si>
  <si>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</si>
  <si>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</si>
  <si>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</si>
  <si>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</si>
  <si>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</si>
  <si>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</si>
  <si>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</si>
  <si>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</si>
  <si>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</si>
  <si>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</si>
  <si>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</si>
  <si>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</si>
  <si>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</si>
  <si>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</si>
  <si>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</si>
  <si>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</si>
  <si>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</si>
  <si>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</si>
  <si>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</si>
  <si>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</si>
  <si>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</si>
  <si>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</si>
  <si>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</si>
  <si>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</si>
  <si>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</si>
  <si>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</si>
  <si>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</si>
  <si>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</si>
  <si>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</si>
  <si>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</si>
  <si>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</si>
  <si>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</si>
  <si>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</si>
  <si>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</si>
  <si>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</si>
  <si>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</si>
  <si>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</si>
  <si>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</si>
  <si>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</si>
  <si>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</si>
  <si>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</si>
  <si>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</si>
  <si>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</si>
  <si>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</si>
  <si>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</si>
  <si>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</si>
  <si>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</si>
  <si>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</si>
  <si>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</si>
  <si>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</si>
  <si>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</si>
  <si>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</si>
  <si>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</si>
  <si>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</si>
  <si>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</si>
  <si>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</si>
  <si>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</si>
  <si>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</si>
  <si>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</si>
  <si>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</si>
  <si>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</si>
  <si>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</si>
  <si>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</si>
  <si>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</si>
  <si>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</si>
  <si>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</si>
  <si>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</si>
  <si>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</si>
  <si>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</si>
  <si>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</si>
  <si>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</si>
  <si>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</si>
  <si>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</si>
  <si>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</si>
  <si>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</si>
  <si>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</si>
  <si>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</si>
  <si>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</si>
  <si>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</si>
  <si>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</si>
  <si>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</si>
  <si>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</si>
  <si>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</si>
  <si>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</si>
  <si>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</si>
  <si>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</si>
  <si>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</si>
  <si>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</si>
  <si>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</si>
  <si>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</si>
  <si>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</si>
  <si>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</si>
  <si>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</si>
  <si>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</si>
  <si>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</si>
  <si>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</si>
  <si>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</si>
  <si>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</si>
  <si>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</si>
  <si>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</si>
  <si>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</si>
  <si>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</si>
  <si>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</si>
  <si>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</si>
  <si>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</si>
  <si>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</si>
  <si>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</si>
  <si>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</si>
  <si>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</si>
  <si>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</si>
  <si>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</si>
  <si>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</si>
  <si>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</si>
  <si>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</si>
  <si>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</si>
  <si>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</si>
  <si>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</si>
  <si>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</si>
  <si>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</si>
  <si>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</si>
  <si>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</si>
  <si>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</si>
  <si>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</si>
  <si>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</si>
  <si>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</si>
  <si>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</si>
  <si>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</si>
  <si>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</si>
  <si>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</si>
  <si>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</si>
  <si>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</si>
  <si>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</si>
  <si>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</si>
  <si>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</si>
  <si>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</si>
  <si>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</si>
  <si>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</si>
  <si>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</si>
  <si>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</si>
  <si>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</si>
  <si>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</si>
  <si>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</si>
  <si>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</si>
  <si>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</si>
  <si>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</si>
  <si>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</si>
  <si>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</si>
  <si>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</si>
  <si>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</si>
  <si>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</si>
  <si>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</si>
  <si>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</si>
  <si>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</si>
  <si>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</si>
  <si>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</si>
  <si>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</si>
  <si>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</si>
  <si>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</si>
  <si>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</si>
  <si>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</si>
  <si>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</si>
  <si>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</si>
  <si>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</si>
  <si>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</si>
  <si>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</si>
  <si>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</si>
  <si>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</si>
  <si>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</si>
  <si>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</si>
  <si>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</si>
  <si>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</si>
  <si>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</si>
  <si>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</si>
  <si>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</si>
  <si>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</si>
  <si>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</si>
  <si>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</si>
  <si>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</si>
  <si>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</si>
  <si>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</si>
  <si>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</si>
  <si>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</si>
  <si>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</si>
  <si>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</si>
  <si>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</si>
  <si>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</si>
  <si>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</si>
  <si>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</si>
  <si>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</si>
  <si>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</si>
  <si>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</si>
  <si>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</si>
  <si>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</si>
  <si>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</si>
  <si>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</si>
  <si>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</si>
  <si>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</si>
  <si>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</si>
  <si>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</si>
  <si>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</si>
  <si>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</si>
  <si>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</si>
  <si>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</si>
  <si>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</si>
  <si>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</si>
  <si>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</si>
  <si>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</si>
  <si>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</si>
  <si>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</si>
  <si>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</si>
  <si>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</si>
  <si>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</si>
  <si>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</si>
  <si>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</si>
  <si>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</si>
  <si>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</si>
  <si>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</si>
  <si>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</si>
  <si>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</si>
  <si>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</si>
  <si>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</si>
  <si>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</si>
  <si>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</si>
  <si>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</si>
  <si>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</si>
  <si>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</si>
  <si>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</si>
  <si>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</si>
  <si>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</si>
  <si>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</si>
  <si>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</si>
  <si>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</si>
  <si>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</si>
  <si>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</si>
  <si>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</si>
  <si>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</si>
  <si>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</si>
  <si>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</si>
  <si>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</si>
  <si>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</si>
  <si>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</si>
  <si>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</si>
  <si>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</si>
  <si>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</si>
  <si>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</si>
  <si>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</si>
  <si>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</si>
  <si>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</si>
  <si>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</si>
  <si>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</si>
  <si>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</si>
  <si>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</si>
  <si>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</si>
  <si>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</si>
  <si>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</si>
  <si>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</si>
  <si>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</si>
  <si>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</si>
  <si>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</si>
  <si>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</si>
  <si>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</si>
  <si>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</si>
  <si>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</si>
  <si>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</si>
  <si>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</si>
  <si>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</si>
  <si>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</si>
  <si>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</si>
  <si>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</si>
  <si>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</si>
  <si>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</si>
  <si>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</si>
  <si>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</si>
  <si>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</si>
  <si>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</si>
  <si>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</si>
  <si>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</si>
  <si>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</si>
  <si>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</si>
  <si>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</si>
  <si>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</si>
  <si>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</si>
  <si>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</si>
  <si>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</si>
  <si>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</si>
  <si>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</si>
  <si>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</si>
  <si>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</si>
  <si>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</si>
  <si>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</si>
  <si>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</si>
  <si>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</si>
  <si>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</si>
  <si>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</si>
  <si>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</si>
  <si>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</si>
  <si>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</si>
  <si>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</si>
  <si>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</si>
  <si>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</si>
  <si>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</si>
  <si>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</si>
  <si>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</si>
  <si>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</si>
  <si>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</si>
  <si>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</si>
  <si>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</si>
  <si>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</si>
  <si>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</si>
  <si>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</si>
  <si>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</si>
  <si>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</si>
  <si>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</si>
  <si>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</si>
  <si>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</si>
  <si>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</si>
  <si>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</si>
  <si>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</si>
  <si>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</si>
  <si>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</si>
  <si>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</si>
  <si>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</si>
  <si>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</si>
  <si>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</si>
  <si>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</si>
  <si>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</si>
  <si>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</si>
  <si>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</si>
  <si>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</si>
  <si>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</si>
  <si>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</si>
  <si>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</si>
  <si>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</si>
  <si>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</si>
  <si>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</si>
  <si>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</si>
  <si>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</si>
  <si>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</si>
  <si>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</si>
  <si>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</si>
  <si>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</si>
  <si>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</si>
  <si>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</si>
  <si>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</si>
  <si>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</si>
  <si>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</si>
  <si>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</si>
  <si>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</si>
  <si>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</si>
  <si>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</si>
  <si>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</si>
  <si>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</si>
  <si>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</si>
  <si>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</si>
  <si>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</si>
  <si>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</si>
  <si>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</si>
  <si>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</si>
  <si>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</si>
  <si>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</si>
  <si>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</si>
  <si>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</si>
  <si>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</si>
  <si>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</si>
  <si>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</si>
  <si>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</si>
  <si>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</si>
  <si>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</si>
  <si>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</si>
  <si>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</si>
  <si>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</si>
  <si>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</si>
  <si>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</si>
  <si>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</si>
  <si>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</si>
  <si>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</si>
  <si>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</si>
  <si>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</si>
  <si>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</si>
  <si>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</si>
  <si>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</si>
  <si>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</si>
  <si>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</si>
  <si>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</si>
  <si>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</si>
  <si>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</si>
  <si>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</si>
  <si>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</si>
  <si>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</si>
  <si>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</si>
  <si>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</si>
  <si>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</si>
  <si>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</si>
  <si>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</si>
  <si>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</si>
  <si>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</si>
  <si>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</si>
  <si>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</si>
  <si>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</si>
  <si>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</si>
  <si>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</si>
  <si>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</si>
  <si>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</si>
  <si>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</si>
  <si>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</si>
  <si>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</si>
  <si>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</si>
  <si>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</si>
  <si>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</si>
  <si>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</si>
  <si>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</si>
  <si>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</si>
  <si>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</si>
  <si>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</si>
  <si>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</si>
  <si>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</si>
  <si>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</si>
  <si>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</si>
  <si>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</si>
  <si>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</si>
  <si>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</si>
  <si>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</si>
  <si>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</si>
  <si>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</si>
  <si>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</si>
  <si>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</si>
  <si>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</si>
  <si>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</si>
  <si>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</si>
  <si>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</si>
  <si>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</si>
  <si>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</si>
  <si>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</si>
  <si>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</si>
  <si>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</si>
  <si>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</si>
  <si>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</si>
  <si>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</si>
  <si>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</si>
  <si>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</si>
  <si>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</si>
  <si>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</si>
  <si>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</si>
  <si>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</si>
  <si>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</si>
  <si>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</si>
  <si>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</si>
  <si>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</si>
  <si>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</si>
  <si>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</si>
  <si>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</si>
  <si>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</si>
  <si>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</si>
  <si>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</si>
  <si>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</si>
  <si>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</si>
  <si>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</si>
  <si>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</si>
  <si>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</si>
  <si>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</si>
  <si>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</si>
  <si>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</si>
  <si>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</si>
  <si>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</si>
  <si>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</si>
  <si>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</si>
  <si>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</si>
  <si>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</si>
  <si>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</si>
  <si>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</si>
  <si>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</si>
  <si>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</si>
  <si>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</si>
  <si>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</si>
  <si>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</si>
  <si>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</si>
  <si>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</si>
  <si>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</si>
  <si>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</si>
  <si>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</si>
  <si>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</si>
  <si>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</si>
  <si>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</si>
  <si>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</si>
  <si>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</si>
  <si>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</si>
  <si>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</si>
  <si>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</si>
  <si>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</si>
  <si>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</si>
  <si>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</si>
  <si>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</si>
  <si>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</si>
  <si>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</si>
  <si>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</si>
  <si>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</si>
  <si>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</si>
  <si>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</si>
  <si>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</si>
  <si>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</si>
  <si>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</si>
  <si>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</si>
  <si>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</si>
  <si>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</si>
  <si>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</si>
  <si>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</si>
  <si>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</si>
  <si>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</si>
  <si>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</si>
  <si>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</si>
  <si>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</si>
  <si>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</si>
  <si>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</si>
  <si>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</si>
  <si>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</si>
  <si>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</si>
  <si>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</si>
  <si>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</si>
  <si>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</si>
  <si>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</si>
  <si>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</si>
  <si>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</si>
  <si>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</si>
  <si>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</si>
  <si>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</si>
  <si>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</si>
  <si>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</si>
  <si>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</si>
  <si>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</si>
  <si>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</si>
  <si>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</si>
  <si>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</si>
  <si>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</si>
  <si>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</si>
  <si>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</si>
  <si>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</si>
  <si>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</si>
  <si>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</si>
  <si>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</si>
  <si>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</si>
  <si>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</si>
  <si>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</si>
  <si>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</si>
  <si>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</si>
  <si>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</si>
  <si>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</si>
  <si>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</si>
  <si>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</si>
  <si>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</si>
  <si>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</si>
  <si>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</si>
  <si>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</si>
  <si>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</si>
  <si>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</si>
  <si>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</si>
  <si>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</si>
  <si>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</si>
  <si>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</si>
  <si>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</si>
  <si>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</si>
  <si>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</si>
  <si>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</si>
  <si>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</si>
  <si>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</si>
  <si>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</si>
  <si>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</si>
  <si>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</si>
  <si>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</si>
  <si>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</si>
  <si>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</si>
  <si>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</si>
  <si>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</si>
  <si>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</si>
  <si>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</si>
  <si>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</si>
  <si>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</si>
  <si>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</si>
  <si>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</si>
  <si>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</si>
  <si>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</si>
  <si>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</si>
  <si>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</si>
  <si>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</si>
  <si>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</si>
  <si>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</si>
  <si>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</si>
  <si>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</si>
  <si>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</si>
  <si>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</si>
  <si>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</si>
  <si>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</si>
  <si>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</si>
  <si>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</si>
  <si>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</si>
  <si>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</si>
  <si>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</si>
  <si>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</si>
  <si>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</si>
  <si>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</si>
  <si>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</si>
  <si>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</si>
  <si>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</si>
  <si>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</si>
  <si>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</si>
  <si>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</si>
  <si>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</si>
  <si>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</si>
  <si>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</si>
  <si>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</si>
  <si>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</si>
  <si>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</si>
  <si>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</si>
  <si>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</si>
  <si>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</si>
  <si>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</si>
  <si>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</si>
  <si>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</si>
  <si>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</si>
  <si>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</si>
  <si>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</si>
  <si>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</si>
  <si>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</si>
  <si>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</si>
  <si>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</si>
  <si>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</si>
  <si>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</si>
  <si>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</si>
  <si>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</si>
  <si>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</si>
  <si>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</si>
  <si>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</si>
  <si>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</si>
  <si>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</si>
  <si>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</si>
  <si>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</si>
  <si>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</si>
  <si>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</si>
  <si>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</si>
  <si>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</si>
  <si>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</si>
  <si>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</si>
  <si>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</si>
  <si>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</si>
  <si>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</si>
  <si>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</si>
  <si>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</si>
  <si>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</si>
  <si>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</si>
  <si>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</si>
  <si>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</si>
  <si>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</si>
  <si>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</si>
  <si>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</si>
  <si>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</si>
  <si>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</si>
  <si>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</si>
  <si>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</si>
  <si>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</si>
  <si>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</si>
  <si>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</si>
  <si>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</si>
  <si>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</si>
  <si>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</si>
  <si>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</si>
  <si>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</si>
  <si>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</si>
  <si>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</si>
  <si>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</si>
  <si>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</si>
  <si>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</si>
  <si>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</si>
  <si>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</si>
  <si>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</si>
  <si>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</si>
  <si>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</si>
  <si>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</si>
  <si>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</si>
  <si>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</si>
  <si>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</si>
  <si>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</si>
  <si>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</si>
  <si>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</si>
  <si>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</si>
  <si>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</si>
  <si>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</si>
  <si>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</si>
  <si>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</si>
  <si>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</si>
  <si>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</si>
  <si>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</si>
  <si>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</si>
  <si>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</si>
  <si>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</si>
  <si>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</si>
  <si>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</si>
  <si>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</si>
  <si>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</si>
  <si>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</si>
  <si>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</si>
  <si>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</si>
  <si>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</si>
  <si>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</si>
  <si>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</si>
  <si>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</si>
  <si>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</si>
  <si>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</si>
  <si>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</si>
  <si>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</si>
  <si>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</si>
  <si>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</si>
  <si>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</si>
  <si>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</si>
  <si>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</si>
  <si>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</si>
  <si>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</si>
  <si>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</si>
  <si>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</si>
  <si>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</si>
  <si>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</si>
  <si>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</si>
  <si>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</si>
  <si>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</si>
  <si>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</si>
  <si>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</si>
  <si>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</si>
  <si>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</si>
  <si>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</si>
  <si>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</si>
  <si>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</si>
  <si>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</si>
  <si>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</si>
  <si>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</si>
  <si>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</si>
  <si>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</si>
  <si>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</si>
  <si>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</si>
  <si>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</si>
  <si>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</si>
  <si>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</si>
  <si>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</si>
  <si>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</si>
  <si>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</si>
  <si>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</si>
  <si>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</si>
  <si>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</si>
  <si>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</si>
  <si>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</si>
  <si>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</si>
  <si>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</si>
  <si>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</si>
  <si>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</si>
  <si>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</si>
  <si>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</si>
  <si>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</si>
  <si>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</si>
  <si>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</si>
  <si>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</si>
  <si>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</si>
  <si>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</si>
  <si>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</si>
  <si>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</si>
  <si>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</si>
  <si>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</si>
  <si>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</si>
  <si>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</si>
  <si>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</si>
  <si>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</si>
  <si>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</si>
  <si>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</si>
  <si>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</si>
  <si>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</si>
  <si>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</si>
  <si>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</si>
  <si>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</si>
  <si>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</si>
  <si>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</si>
  <si>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</si>
  <si>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</si>
  <si>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</si>
  <si>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</si>
  <si>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</si>
  <si>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</si>
  <si>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</si>
  <si>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</si>
  <si>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</si>
  <si>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</si>
  <si>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</si>
  <si>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</si>
  <si>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</si>
  <si>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</si>
  <si>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</si>
  <si>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</si>
  <si>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</si>
  <si>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</si>
  <si>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</si>
  <si>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</si>
  <si>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</si>
  <si>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</si>
  <si>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</si>
  <si>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</si>
  <si>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</si>
  <si>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</si>
  <si>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</si>
  <si>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</si>
  <si>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</si>
  <si>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</si>
  <si>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</si>
  <si>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</si>
  <si>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</si>
  <si>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</si>
  <si>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</si>
  <si>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</si>
  <si>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</si>
  <si>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</si>
  <si>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</si>
  <si>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</si>
  <si>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</si>
  <si>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</si>
  <si>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</si>
  <si>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</si>
  <si>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</si>
  <si>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</si>
  <si>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</si>
  <si>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</si>
  <si>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</si>
  <si>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</si>
  <si>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</si>
  <si>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</si>
  <si>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</si>
  <si>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</si>
  <si>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</si>
  <si>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</si>
  <si>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</si>
  <si>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</si>
  <si>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</si>
  <si>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</si>
  <si>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</si>
  <si>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</si>
  <si>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</si>
  <si>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</si>
  <si>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</si>
  <si>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</si>
  <si>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</si>
  <si>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</si>
  <si>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</si>
  <si>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</si>
  <si>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</si>
  <si>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</si>
  <si>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</si>
  <si>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</si>
  <si>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</si>
  <si>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</si>
  <si>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</si>
  <si>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</si>
  <si>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</si>
  <si>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</si>
  <si>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</si>
  <si>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</si>
  <si>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</si>
  <si>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</si>
  <si>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</si>
  <si>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</si>
  <si>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</si>
  <si>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</si>
  <si>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</si>
  <si>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</si>
  <si>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</si>
  <si>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</si>
  <si>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</si>
  <si>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</si>
  <si>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</si>
  <si>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</si>
  <si>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</si>
  <si>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</si>
  <si>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</si>
  <si>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</si>
  <si>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</si>
  <si>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</si>
  <si>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</si>
  <si>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</si>
  <si>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</si>
  <si>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</si>
  <si>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</si>
  <si>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</si>
  <si>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</si>
  <si>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</si>
  <si>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</si>
  <si>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</si>
  <si>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</si>
  <si>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</si>
  <si>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</si>
  <si>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</si>
  <si>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</si>
  <si>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</si>
  <si>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</si>
  <si>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</si>
  <si>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</si>
  <si>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</si>
  <si>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</si>
  <si>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</si>
  <si>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</si>
  <si>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</si>
  <si>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</si>
  <si>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</si>
  <si>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</si>
  <si>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</si>
  <si>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</si>
  <si>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</si>
  <si>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</si>
  <si>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</si>
  <si>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</si>
  <si>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</si>
  <si>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</si>
  <si>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</si>
  <si>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</si>
  <si>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</si>
  <si>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</si>
  <si>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</si>
  <si>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</si>
  <si>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</si>
  <si>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</si>
  <si>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</si>
  <si>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</si>
  <si>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</si>
  <si>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</si>
  <si>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</si>
  <si>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</si>
  <si>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</si>
  <si>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</si>
  <si>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</si>
  <si>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</si>
  <si>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</si>
  <si>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</si>
  <si>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</si>
  <si>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</si>
  <si>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</si>
  <si>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</si>
  <si>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</si>
  <si>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</si>
  <si>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</si>
  <si>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</si>
  <si>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</si>
  <si>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</si>
  <si>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</si>
  <si>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</si>
  <si>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</si>
  <si>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</si>
  <si>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</si>
  <si>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</si>
  <si>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</si>
  <si>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</si>
  <si>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</si>
  <si>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</si>
  <si>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</si>
  <si>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</si>
  <si>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</si>
  <si>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</si>
  <si>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</si>
  <si>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</si>
  <si>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</si>
  <si>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</si>
  <si>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</si>
  <si>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</si>
  <si>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</si>
  <si>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</si>
  <si>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</si>
  <si>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</si>
  <si>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</si>
  <si>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</si>
  <si>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</si>
  <si>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</si>
  <si>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</si>
  <si>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</si>
  <si>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</si>
  <si>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</si>
  <si>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</si>
  <si>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</si>
  <si>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</si>
  <si>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</si>
  <si>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</si>
  <si>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</si>
  <si>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</si>
  <si>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</si>
  <si>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</si>
  <si>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</si>
  <si>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</si>
  <si>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</si>
  <si>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</si>
  <si>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</si>
  <si>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</si>
  <si>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</si>
  <si>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</si>
  <si>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</si>
  <si>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</si>
  <si>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</si>
  <si>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</si>
  <si>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</si>
  <si>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</si>
  <si>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</si>
  <si>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</si>
  <si>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</si>
  <si>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</si>
  <si>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</si>
  <si>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</si>
  <si>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</si>
  <si>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</si>
  <si>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</si>
  <si>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</si>
  <si>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</si>
  <si>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</si>
  <si>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</si>
  <si>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</si>
  <si>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</si>
  <si>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</si>
  <si>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</si>
  <si>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</si>
  <si>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</si>
  <si>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</si>
  <si>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</si>
  <si>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</si>
  <si>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</si>
  <si>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</si>
  <si>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</si>
  <si>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</si>
  <si>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</si>
  <si>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</si>
  <si>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</si>
  <si>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</si>
  <si>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</si>
  <si>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</si>
  <si>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</si>
  <si>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</si>
  <si>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</si>
  <si>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</si>
  <si>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</si>
  <si>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</si>
  <si>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</si>
  <si>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</si>
  <si>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</si>
  <si>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</si>
  <si>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</si>
  <si>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</si>
  <si>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</si>
  <si>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</si>
  <si>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</si>
  <si>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</si>
  <si>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</si>
  <si>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</si>
  <si>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</si>
  <si>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</si>
  <si>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</si>
  <si>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</si>
  <si>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</si>
  <si>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</si>
  <si>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</si>
  <si>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</si>
  <si>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</si>
  <si>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</si>
  <si>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</si>
  <si>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</si>
  <si>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</si>
  <si>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</si>
  <si>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</si>
  <si>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</si>
  <si>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</si>
  <si>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</si>
  <si>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</si>
  <si>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</si>
  <si>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</si>
  <si>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</si>
  <si>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</si>
  <si>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</si>
  <si>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</si>
  <si>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</si>
  <si>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</si>
  <si>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</si>
  <si>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</si>
  <si>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</si>
  <si>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</si>
  <si>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</si>
  <si>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</si>
  <si>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</si>
  <si>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</si>
  <si>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</si>
  <si>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</si>
  <si>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</si>
  <si>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</si>
  <si>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</si>
  <si>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</si>
  <si>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</si>
  <si>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</si>
  <si>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</si>
  <si>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</si>
  <si>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</si>
  <si>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</si>
  <si>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</si>
  <si>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</si>
  <si>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</si>
  <si>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</si>
  <si>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</si>
  <si>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</si>
  <si>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</si>
  <si>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</si>
  <si>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</si>
  <si>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</si>
  <si>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</si>
  <si>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</si>
  <si>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</si>
  <si>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</si>
  <si>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</si>
  <si>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</si>
  <si>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</si>
  <si>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</si>
  <si>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</si>
  <si>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</si>
  <si>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</si>
  <si>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</si>
  <si>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</si>
  <si>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</si>
  <si>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</si>
  <si>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</si>
  <si>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</si>
  <si>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</si>
  <si>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</si>
  <si>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</si>
  <si>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</si>
  <si>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</si>
  <si>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</si>
  <si>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</si>
  <si>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</si>
  <si>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</si>
  <si>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</si>
  <si>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</si>
  <si>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</si>
  <si>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</si>
  <si>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</si>
  <si>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</si>
  <si>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</si>
  <si>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</si>
  <si>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</si>
  <si>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</si>
  <si>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</si>
  <si>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</si>
  <si>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</si>
  <si>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</si>
  <si>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</si>
  <si>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</si>
  <si>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</si>
  <si>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</si>
  <si>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</si>
  <si>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</si>
  <si>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</si>
  <si>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</si>
  <si>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</si>
  <si>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</si>
  <si>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</si>
  <si>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</si>
  <si>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</si>
  <si>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</si>
  <si>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</si>
  <si>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</si>
  <si>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</si>
  <si>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</si>
  <si>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</si>
  <si>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</si>
  <si>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</si>
  <si>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</si>
  <si>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</si>
  <si>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</si>
  <si>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</si>
  <si>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</si>
  <si>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</si>
  <si>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</si>
  <si>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</si>
  <si>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</si>
  <si>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</si>
  <si>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</si>
  <si>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</si>
  <si>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</si>
  <si>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</si>
  <si>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</si>
  <si>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</si>
  <si>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</si>
  <si>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</si>
  <si>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</si>
  <si>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</si>
  <si>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</si>
  <si>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</si>
  <si>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</si>
  <si>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</si>
  <si>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</si>
  <si>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</si>
  <si>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</si>
  <si>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</si>
  <si>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</si>
  <si>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</si>
  <si>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</si>
  <si>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</si>
  <si>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</si>
  <si>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</si>
  <si>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</si>
  <si>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</si>
  <si>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</si>
  <si>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</si>
  <si>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</si>
  <si>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</si>
  <si>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</si>
  <si>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</si>
  <si>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</si>
  <si>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</si>
  <si>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</si>
  <si>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</si>
  <si>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</si>
  <si>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</si>
  <si>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</si>
  <si>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</si>
  <si>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</si>
  <si>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</si>
  <si>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</si>
  <si>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</si>
  <si>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</si>
  <si>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</si>
  <si>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</si>
  <si>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</si>
  <si>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</si>
  <si>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</si>
  <si>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</si>
  <si>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</si>
  <si>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</si>
  <si>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</si>
  <si>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</si>
  <si>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</si>
  <si>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</si>
  <si>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</si>
  <si>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</si>
  <si>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</si>
  <si>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</si>
  <si>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</si>
  <si>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</si>
  <si>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</si>
  <si>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</si>
  <si>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</si>
  <si>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</si>
  <si>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</si>
  <si>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</si>
  <si>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</si>
  <si>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</si>
  <si>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</si>
  <si>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</si>
  <si>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</si>
  <si>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</si>
  <si>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</si>
  <si>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</si>
  <si>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</si>
  <si>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</si>
  <si>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</si>
  <si>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</si>
  <si>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</si>
  <si>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</si>
  <si>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</si>
  <si>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</si>
  <si>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</si>
  <si>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</si>
  <si>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</si>
  <si>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</si>
  <si>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</si>
  <si>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</si>
  <si>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</si>
  <si>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</si>
  <si>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</si>
  <si>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</si>
  <si>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</si>
  <si>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</si>
  <si>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</si>
  <si>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</si>
  <si>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</si>
  <si>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</si>
  <si>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</si>
  <si>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</si>
  <si>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</si>
  <si>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</si>
  <si>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</si>
  <si>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</si>
  <si>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</si>
  <si>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</si>
  <si>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</si>
  <si>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</si>
  <si>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</si>
  <si>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</si>
  <si>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</si>
  <si>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</si>
  <si>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</si>
  <si>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</si>
  <si>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</si>
  <si>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</si>
  <si>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</si>
  <si>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</si>
  <si>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</si>
  <si>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</si>
  <si>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</si>
  <si>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</si>
  <si>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</si>
  <si>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</si>
  <si>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</si>
  <si>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</si>
  <si>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</si>
  <si>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</si>
  <si>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</si>
  <si>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</si>
  <si>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</si>
  <si>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</si>
  <si>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</si>
  <si>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</si>
  <si>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</si>
  <si>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</si>
  <si>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</si>
  <si>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</si>
  <si>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</si>
  <si>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</si>
  <si>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</si>
  <si>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</si>
  <si>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</si>
  <si>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</si>
  <si>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</si>
  <si>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</si>
  <si>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</si>
  <si>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</si>
  <si>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</si>
  <si>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</si>
  <si>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</si>
  <si>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</si>
  <si>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</si>
  <si>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</si>
  <si>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</si>
  <si>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</si>
  <si>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</si>
  <si>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</si>
  <si>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</si>
  <si>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</si>
  <si>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</si>
  <si>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</si>
  <si>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</si>
  <si>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</si>
  <si>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</si>
  <si>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</si>
  <si>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</si>
  <si>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</si>
  <si>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</si>
  <si>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</si>
  <si>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</si>
  <si>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</si>
  <si>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</si>
  <si>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</si>
  <si>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</si>
  <si>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</si>
  <si>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</si>
  <si>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</si>
  <si>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</si>
  <si>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</si>
  <si>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</si>
  <si>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</si>
  <si>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</si>
  <si>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</si>
  <si>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</si>
  <si>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</si>
  <si>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</si>
  <si>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</si>
  <si>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</si>
  <si>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</si>
  <si>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</si>
  <si>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</si>
  <si>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</si>
  <si>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</si>
  <si>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</si>
  <si>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</si>
  <si>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</si>
  <si>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</si>
  <si>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</si>
  <si>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</si>
  <si>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</si>
  <si>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</si>
  <si>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</si>
  <si>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</si>
  <si>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</si>
  <si>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</si>
  <si>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</si>
  <si>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</si>
  <si>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</si>
  <si>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</si>
  <si>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</si>
  <si>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</si>
  <si>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</si>
  <si>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</si>
  <si>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</si>
  <si>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</si>
  <si>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</si>
  <si>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</si>
  <si>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</si>
  <si>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</si>
  <si>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</si>
  <si>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</si>
  <si>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</si>
  <si>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</si>
  <si>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</si>
  <si>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</si>
  <si>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</si>
  <si>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</si>
  <si>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</si>
  <si>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</si>
  <si>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</si>
  <si>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</si>
  <si>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</si>
  <si>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</si>
  <si>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</si>
  <si>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</si>
  <si>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</si>
  <si>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</si>
  <si>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</si>
  <si>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</si>
  <si>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</si>
  <si>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</si>
  <si>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</si>
  <si>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</si>
  <si>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</si>
  <si>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</si>
  <si>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</si>
  <si>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</si>
  <si>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</si>
  <si>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</si>
  <si>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</si>
  <si>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</si>
  <si>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</si>
  <si>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</si>
  <si>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</si>
  <si>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</si>
  <si>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</si>
  <si>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</si>
  <si>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</si>
  <si>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</si>
  <si>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</si>
  <si>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</si>
  <si>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</si>
  <si>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</si>
  <si>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</si>
  <si>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</si>
  <si>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</si>
  <si>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</si>
  <si>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</si>
  <si>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</si>
  <si>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</si>
  <si>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</si>
  <si>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</si>
  <si>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</si>
  <si>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</si>
  <si>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</si>
  <si>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</si>
  <si>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</si>
  <si>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</si>
  <si>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</si>
  <si>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</si>
  <si>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</si>
  <si>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</si>
  <si>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</si>
  <si>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</si>
  <si>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</si>
  <si>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</si>
  <si>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</si>
  <si>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</si>
  <si>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</si>
  <si>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</si>
  <si>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</si>
  <si>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</si>
  <si>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</si>
  <si>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</si>
  <si>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</si>
  <si>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</si>
  <si>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</si>
  <si>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</si>
  <si>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</si>
  <si>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</si>
  <si>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</si>
  <si>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</si>
  <si>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</si>
  <si>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</si>
  <si>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</si>
  <si>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</si>
  <si>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</si>
  <si>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</si>
  <si>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</si>
  <si>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</si>
  <si>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</si>
  <si>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</si>
  <si>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</si>
  <si>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</si>
  <si>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</si>
  <si>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</si>
  <si>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</si>
  <si>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</si>
  <si>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</si>
  <si>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</si>
  <si>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</si>
  <si>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</si>
  <si>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</si>
  <si>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</si>
  <si>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</si>
  <si>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</si>
  <si>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</si>
  <si>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</si>
  <si>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</si>
  <si>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</si>
  <si>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</si>
  <si>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</si>
  <si>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</si>
  <si>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</si>
  <si>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</si>
  <si>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</si>
  <si>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</si>
  <si>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</si>
  <si>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</si>
  <si>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</si>
  <si>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</si>
  <si>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</si>
  <si>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</si>
  <si>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</si>
  <si>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</si>
  <si>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</si>
  <si>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</si>
  <si>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</si>
  <si>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</si>
  <si>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</si>
  <si>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</si>
  <si>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</si>
  <si>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</si>
  <si>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</si>
  <si>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</si>
  <si>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</si>
  <si>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</si>
  <si>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</si>
  <si>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</si>
  <si>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</si>
  <si>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</si>
  <si>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</si>
  <si>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</si>
  <si>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</si>
  <si>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</si>
  <si>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</si>
  <si>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</si>
  <si>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</si>
  <si>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</si>
  <si>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</si>
  <si>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</si>
  <si>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</si>
  <si>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</si>
  <si>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</si>
  <si>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</si>
  <si>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</si>
  <si>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</si>
  <si>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</si>
  <si>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</si>
  <si>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</si>
  <si>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</si>
  <si>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</si>
  <si>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</si>
  <si>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</si>
  <si>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</si>
  <si>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</si>
  <si>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</si>
  <si>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</si>
  <si>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</si>
  <si>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</si>
  <si>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</si>
  <si>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</si>
  <si>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</si>
  <si>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</si>
  <si>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</si>
  <si>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</si>
  <si>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</si>
  <si>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</si>
  <si>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</si>
  <si>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</si>
  <si>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</si>
  <si>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</si>
  <si>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</si>
  <si>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</si>
  <si>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</si>
  <si>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</si>
  <si>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</si>
  <si>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</si>
  <si>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</si>
  <si>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</si>
  <si>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</si>
  <si>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</si>
  <si>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</si>
  <si>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</si>
  <si>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</si>
  <si>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</si>
  <si>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</si>
  <si>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</si>
  <si>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</si>
  <si>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</si>
  <si>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</si>
  <si>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</si>
  <si>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</si>
  <si>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</si>
  <si>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</si>
  <si>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</si>
  <si>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</si>
  <si>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</si>
  <si>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</si>
  <si>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</si>
  <si>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</si>
  <si>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</si>
  <si>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</si>
  <si>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</si>
  <si>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</si>
  <si>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</si>
  <si>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</si>
  <si>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</si>
  <si>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</si>
  <si>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</si>
  <si>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</si>
  <si>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</si>
  <si>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</si>
  <si>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</si>
  <si>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</si>
  <si>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</si>
  <si>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</si>
  <si>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</si>
  <si>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</si>
  <si>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</si>
  <si>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</si>
  <si>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</si>
  <si>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</si>
  <si>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</si>
  <si>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</si>
  <si>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</si>
  <si>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</si>
  <si>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</si>
  <si>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</si>
  <si>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</si>
  <si>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</si>
  <si>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</si>
  <si>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</si>
  <si>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</si>
  <si>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</si>
  <si>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</si>
  <si>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</si>
  <si>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</si>
  <si>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</si>
  <si>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</si>
  <si>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</si>
  <si>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</si>
  <si>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</si>
  <si>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</si>
  <si>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</si>
  <si>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</si>
  <si>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</si>
  <si>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</si>
  <si>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</si>
  <si>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</si>
  <si>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</si>
  <si>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</si>
  <si>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</si>
  <si>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</si>
  <si>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</si>
  <si>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</si>
  <si>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</si>
  <si>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</si>
  <si>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</si>
  <si>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</si>
  <si>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</si>
  <si>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</si>
  <si>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</si>
  <si>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</si>
  <si>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</si>
  <si>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</si>
  <si>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</si>
  <si>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</si>
  <si>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</si>
  <si>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</si>
  <si>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</si>
  <si>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</si>
  <si>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</si>
  <si>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</si>
  <si>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</si>
  <si>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</si>
  <si>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</si>
  <si>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</si>
  <si>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</si>
  <si>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</si>
  <si>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</si>
  <si>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</si>
  <si>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</si>
  <si>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</si>
  <si>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</si>
  <si>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</si>
  <si>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</si>
  <si>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</si>
  <si>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</si>
  <si>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</si>
  <si>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</si>
  <si>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</si>
  <si>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</si>
  <si>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</si>
  <si>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</si>
  <si>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</si>
  <si>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</si>
  <si>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</si>
  <si>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</si>
  <si>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</si>
  <si>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</si>
  <si>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</si>
  <si>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</si>
  <si>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</si>
  <si>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</si>
  <si>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</si>
  <si>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</si>
  <si>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</si>
  <si>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</si>
  <si>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</si>
  <si>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</si>
  <si>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</si>
  <si>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</si>
  <si>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</si>
  <si>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</si>
  <si>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</si>
  <si>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</si>
  <si>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</si>
  <si>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</si>
  <si>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</si>
  <si>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</si>
  <si>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</si>
  <si>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</si>
  <si>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</si>
  <si>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</si>
  <si>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</si>
  <si>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</si>
  <si>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</si>
  <si>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</si>
  <si>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</si>
  <si>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</si>
  <si>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</si>
  <si>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</si>
  <si>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</si>
  <si>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</si>
  <si>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</si>
  <si>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</si>
  <si>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</si>
  <si>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</si>
  <si>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</si>
  <si>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</si>
  <si>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</si>
  <si>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</si>
  <si>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</si>
  <si>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</si>
  <si>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</si>
  <si>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</si>
  <si>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</si>
  <si>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</si>
  <si>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</si>
  <si>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</si>
  <si>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</si>
  <si>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</si>
  <si>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</si>
  <si>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</si>
  <si>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</si>
  <si>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</si>
  <si>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</si>
  <si>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</si>
  <si>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</si>
  <si>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</si>
  <si>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</si>
  <si>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</si>
  <si>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</si>
  <si>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</si>
  <si>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</si>
  <si>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</si>
  <si>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</si>
  <si>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</si>
  <si>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</si>
  <si>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</si>
  <si>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</si>
  <si>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</si>
  <si>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</si>
  <si>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</si>
  <si>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</si>
  <si>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</si>
  <si>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</si>
  <si>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</si>
  <si>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</si>
  <si>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</si>
  <si>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</si>
  <si>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</si>
  <si>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</si>
  <si>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</si>
  <si>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</si>
  <si>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</si>
  <si>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</si>
  <si>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</si>
  <si>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</si>
  <si>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</si>
  <si>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</si>
  <si>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</si>
  <si>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</si>
  <si>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</si>
  <si>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</si>
  <si>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</si>
  <si>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</si>
  <si>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</si>
  <si>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</si>
  <si>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</si>
  <si>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</si>
  <si>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</si>
  <si>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</si>
  <si>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</si>
  <si>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</si>
  <si>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</si>
  <si>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</si>
  <si>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</si>
  <si>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</si>
  <si>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</si>
  <si>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</si>
  <si>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</si>
  <si>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</si>
  <si>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</si>
  <si>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</si>
  <si>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</si>
  <si>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</si>
  <si>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</si>
  <si>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</si>
  <si>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</si>
  <si>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</si>
  <si>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</si>
  <si>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</si>
  <si>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</si>
  <si>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</si>
  <si>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</si>
  <si>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</si>
  <si>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</si>
  <si>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</si>
  <si>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</si>
  <si>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</si>
  <si>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</si>
  <si>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</si>
  <si>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</si>
  <si>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</si>
  <si>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</si>
  <si>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</si>
  <si>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</si>
  <si>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</si>
  <si>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</si>
  <si>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</si>
  <si>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</si>
  <si>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</si>
  <si>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</si>
  <si>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</si>
  <si>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</si>
  <si>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</si>
  <si>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</si>
  <si>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</si>
  <si>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</si>
  <si>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</si>
  <si>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</si>
  <si>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</si>
  <si>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</si>
  <si>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</si>
  <si>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</si>
  <si>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</si>
  <si>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</si>
  <si>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</si>
  <si>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</si>
  <si>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</si>
  <si>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</si>
  <si>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</si>
  <si>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</si>
  <si>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</si>
  <si>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</si>
  <si>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</si>
  <si>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</si>
  <si>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</si>
  <si>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</si>
  <si>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</si>
  <si>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</si>
  <si>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</si>
  <si>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</si>
  <si>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</si>
  <si>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</si>
  <si>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</si>
  <si>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</si>
  <si>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</si>
  <si>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</si>
  <si>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</si>
  <si>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</si>
  <si>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</si>
  <si>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</si>
  <si>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</si>
  <si>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</si>
  <si>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</si>
  <si>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</si>
  <si>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</si>
  <si>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</si>
  <si>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</si>
  <si>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</si>
  <si>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</si>
  <si>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</si>
  <si>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</si>
  <si>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</si>
  <si>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</si>
  <si>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</si>
  <si>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</si>
  <si>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</si>
  <si>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</si>
  <si>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</si>
  <si>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</si>
  <si>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</si>
  <si>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</si>
  <si>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</si>
  <si>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</si>
  <si>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</si>
  <si>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</si>
  <si>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</si>
  <si>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</si>
  <si>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</si>
  <si>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</si>
  <si>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</si>
  <si>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</si>
  <si>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</si>
  <si>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</si>
  <si>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</si>
  <si>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</si>
  <si>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</si>
  <si>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</si>
  <si>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</si>
  <si>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</si>
  <si>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</si>
  <si>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</si>
  <si>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</si>
  <si>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</si>
  <si>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</si>
  <si>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</si>
  <si>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</si>
  <si>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</si>
  <si>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</si>
  <si>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</si>
  <si>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</si>
  <si>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</si>
  <si>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</si>
  <si>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</si>
  <si>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</si>
  <si>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</si>
  <si>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</si>
  <si>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</si>
  <si>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</si>
  <si>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</si>
  <si>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</si>
  <si>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</si>
  <si>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</si>
  <si>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</si>
  <si>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</si>
  <si>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</si>
  <si>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</si>
  <si>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</si>
  <si>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</si>
  <si>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</si>
  <si>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</si>
  <si>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</si>
  <si>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</si>
  <si>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</si>
  <si>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</si>
  <si>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</si>
  <si>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</si>
  <si>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</si>
  <si>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</si>
  <si>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</si>
  <si>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</si>
  <si>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</si>
  <si>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</si>
  <si>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</si>
  <si>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</si>
  <si>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</si>
  <si>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</si>
  <si>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</si>
  <si>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</si>
  <si>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</si>
  <si>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</si>
  <si>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</si>
  <si>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</si>
  <si>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</si>
  <si>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</si>
  <si>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</si>
  <si>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</si>
  <si>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</si>
  <si>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</si>
  <si>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</si>
  <si>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</si>
  <si>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</si>
  <si>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</si>
  <si>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</si>
  <si>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</si>
  <si>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</si>
  <si>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</si>
  <si>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</si>
  <si>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</si>
  <si>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</si>
  <si>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</si>
  <si>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</si>
  <si>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</si>
  <si>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</si>
  <si>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</si>
  <si>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</si>
  <si>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</si>
  <si>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</si>
  <si>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</si>
  <si>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</si>
  <si>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</si>
  <si>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</si>
  <si>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</si>
  <si>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</si>
  <si>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</si>
  <si>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</si>
  <si>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</si>
  <si>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</si>
  <si>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</si>
  <si>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</si>
  <si>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</si>
  <si>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</si>
  <si>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</si>
  <si>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</si>
  <si>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</si>
  <si>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</si>
  <si>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</si>
  <si>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</si>
  <si>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</si>
  <si>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</si>
  <si>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</si>
  <si>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</si>
  <si>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</si>
  <si>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</si>
  <si>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</si>
  <si>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</si>
  <si>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</si>
  <si>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</si>
  <si>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</si>
  <si>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</si>
  <si>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</si>
  <si>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</si>
  <si>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</si>
  <si>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</si>
  <si>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</si>
  <si>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</si>
  <si>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</si>
  <si>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</si>
  <si>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</si>
  <si>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</si>
  <si>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</si>
  <si>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</si>
  <si>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</si>
  <si>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</si>
  <si>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</si>
  <si>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</si>
  <si>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</si>
  <si>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</si>
  <si>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</si>
  <si>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</si>
  <si>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</si>
  <si>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</si>
  <si>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</si>
  <si>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</si>
  <si>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</si>
  <si>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</si>
  <si>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</si>
  <si>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</si>
  <si>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</si>
  <si>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</si>
  <si>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</si>
  <si>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</si>
  <si>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</si>
  <si>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</si>
  <si>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</si>
  <si>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</si>
  <si>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</si>
  <si>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</si>
  <si>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</si>
  <si>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</si>
  <si>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</si>
  <si>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</si>
  <si>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</si>
  <si>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</si>
  <si>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</si>
  <si>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</si>
  <si>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</si>
  <si>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</si>
  <si>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</si>
  <si>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</si>
  <si>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</si>
  <si>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</si>
  <si>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</si>
  <si>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</si>
  <si>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</si>
  <si>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</si>
  <si>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</si>
  <si>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</si>
  <si>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</si>
  <si>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</si>
  <si>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</si>
  <si>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</si>
  <si>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</si>
  <si>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</si>
  <si>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</si>
  <si>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</si>
  <si>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</si>
  <si>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</si>
  <si>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</si>
  <si>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</si>
  <si>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</si>
  <si>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</si>
  <si>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</si>
  <si>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</si>
  <si>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</si>
  <si>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</si>
  <si>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</si>
  <si>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</si>
  <si>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</si>
  <si>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</si>
  <si>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</si>
  <si>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</si>
  <si>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</si>
  <si>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</si>
  <si>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</si>
  <si>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</si>
  <si>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</si>
  <si>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</si>
  <si>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</si>
  <si>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</si>
  <si>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</si>
  <si>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</si>
  <si>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</si>
  <si>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</si>
  <si>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</si>
  <si>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</si>
  <si>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</si>
  <si>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</si>
  <si>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</si>
  <si>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</si>
  <si>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</si>
  <si>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</si>
  <si>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</si>
  <si>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</si>
  <si>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</si>
  <si>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</si>
  <si>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</si>
  <si>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</si>
  <si>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</si>
  <si>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</si>
  <si>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</si>
  <si>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</si>
  <si>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</si>
  <si>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</si>
  <si>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</si>
  <si>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</si>
  <si>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</si>
  <si>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</si>
  <si>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</si>
  <si>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</si>
  <si>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</si>
  <si>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</si>
  <si>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</si>
  <si>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</si>
  <si>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</si>
  <si>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</si>
  <si>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</si>
  <si>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</si>
  <si>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</si>
  <si>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</si>
  <si>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</si>
  <si>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</si>
  <si>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</si>
  <si>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</si>
  <si>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</si>
  <si>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</si>
  <si>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</si>
  <si>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</si>
  <si>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</si>
  <si>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</si>
  <si>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</si>
  <si>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</si>
  <si>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</si>
  <si>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</si>
  <si>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</si>
  <si>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</si>
  <si>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</si>
  <si>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</si>
  <si>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</si>
  <si>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</si>
  <si>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</si>
  <si>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</si>
  <si>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</si>
  <si>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</si>
  <si>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</si>
  <si>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</si>
  <si>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</si>
  <si>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</si>
  <si>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</si>
  <si>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</si>
  <si>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</si>
  <si>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</si>
  <si>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</si>
  <si>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</si>
  <si>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</si>
  <si>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</si>
  <si>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</si>
  <si>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</si>
  <si>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</si>
  <si>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</si>
  <si>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</si>
  <si>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</si>
  <si>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</si>
  <si>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</si>
  <si>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</si>
  <si>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</si>
  <si>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</si>
  <si>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</si>
  <si>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</si>
  <si>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</si>
  <si>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</si>
  <si>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</si>
  <si>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</si>
  <si>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</si>
  <si>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</si>
  <si>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</si>
  <si>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</si>
  <si>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</si>
  <si>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</si>
  <si>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</si>
  <si>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</si>
  <si>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</si>
  <si>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</si>
  <si>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</si>
  <si>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</si>
  <si>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</si>
  <si>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</si>
  <si>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</si>
  <si>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</si>
  <si>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</si>
  <si>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</si>
  <si>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</si>
  <si>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</si>
  <si>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</si>
  <si>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</si>
  <si>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</si>
  <si>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</si>
  <si>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</si>
  <si>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</si>
  <si>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</si>
  <si>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</si>
  <si>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</si>
  <si>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</si>
  <si>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</si>
  <si>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</si>
  <si>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</si>
  <si>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</si>
  <si>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</si>
  <si>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</si>
  <si>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</si>
  <si>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</si>
  <si>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</si>
  <si>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</si>
  <si>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</si>
  <si>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</si>
  <si>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</si>
  <si>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</si>
  <si>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</si>
  <si>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</si>
  <si>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</si>
  <si>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</si>
  <si>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</si>
  <si>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</si>
  <si>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</si>
  <si>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</si>
  <si>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</si>
  <si>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</si>
  <si>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</si>
  <si>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</si>
  <si>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</si>
  <si>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</si>
  <si>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</si>
  <si>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</si>
  <si>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</si>
  <si>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</si>
  <si>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</si>
  <si>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</si>
  <si>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</si>
  <si>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</si>
  <si>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</si>
  <si>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</si>
  <si>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</si>
  <si>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</si>
  <si>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</si>
  <si>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</si>
  <si>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</si>
  <si>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</si>
  <si>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</si>
  <si>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</si>
  <si>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</si>
  <si>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</si>
  <si>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</si>
  <si>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</si>
  <si>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</si>
  <si>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</si>
  <si>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</si>
  <si>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</si>
  <si>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</si>
  <si>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</si>
  <si>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</si>
  <si>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</si>
  <si>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</si>
  <si>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</si>
  <si>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</si>
  <si>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</si>
  <si>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</si>
  <si>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</si>
  <si>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</si>
  <si>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</si>
  <si>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</si>
  <si>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</si>
  <si>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</si>
  <si>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</si>
  <si>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</si>
  <si>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</si>
  <si>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</si>
  <si>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</si>
  <si>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</si>
  <si>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</si>
  <si>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</si>
  <si>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</si>
  <si>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</si>
  <si>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</si>
  <si>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</si>
  <si>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</si>
  <si>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</si>
  <si>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</si>
  <si>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</si>
  <si>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</si>
  <si>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</si>
  <si>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</si>
  <si>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</si>
  <si>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</si>
  <si>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</si>
  <si>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</si>
  <si>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</si>
  <si>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</si>
  <si>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</si>
  <si>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</si>
  <si>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</si>
  <si>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</si>
  <si>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</si>
  <si>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</si>
  <si>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</si>
  <si>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</si>
  <si>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</si>
  <si>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</si>
  <si>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</si>
  <si>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</si>
  <si>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</si>
  <si>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</si>
  <si>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</si>
  <si>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</si>
  <si>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</si>
  <si>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</si>
  <si>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</si>
  <si>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</si>
  <si>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</si>
  <si>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</si>
  <si>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</si>
  <si>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</si>
  <si>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</si>
  <si>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</si>
  <si>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</si>
  <si>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</si>
  <si>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</si>
  <si>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</si>
  <si>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</si>
  <si>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</si>
  <si>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</si>
  <si>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</si>
  <si>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</si>
  <si>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</si>
  <si>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</si>
  <si>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</si>
  <si>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</si>
  <si>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</si>
  <si>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</si>
  <si>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</si>
  <si>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</si>
  <si>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</si>
  <si>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</si>
  <si>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</si>
  <si>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</si>
  <si>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</si>
  <si>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</si>
  <si>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</si>
  <si>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</si>
  <si>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</si>
  <si>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</si>
  <si>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</si>
  <si>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</si>
  <si>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</si>
  <si>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</si>
  <si>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</si>
  <si>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</si>
  <si>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</si>
  <si>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</si>
  <si>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</si>
  <si>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</si>
  <si>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</si>
  <si>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</si>
  <si>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</si>
  <si>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</si>
  <si>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</si>
  <si>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</si>
  <si>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</si>
  <si>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</si>
  <si>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</si>
  <si>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</si>
  <si>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</si>
  <si>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</si>
  <si>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</si>
  <si>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</si>
  <si>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</si>
  <si>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</si>
  <si>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</si>
  <si>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</si>
  <si>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</si>
  <si>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</si>
  <si>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</si>
  <si>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</si>
  <si>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</si>
  <si>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</si>
  <si>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</si>
  <si>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</si>
  <si>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</si>
  <si>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</si>
  <si>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</si>
  <si>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</si>
  <si>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</si>
  <si>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</si>
  <si>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</si>
  <si>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</si>
  <si>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</si>
  <si>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</si>
  <si>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</si>
  <si>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</si>
  <si>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</si>
  <si>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</si>
  <si>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</si>
  <si>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</si>
  <si>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</si>
  <si>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</si>
  <si>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</si>
  <si>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</si>
  <si>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</si>
  <si>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</si>
  <si>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</si>
  <si>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</si>
  <si>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</si>
  <si>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</si>
  <si>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</si>
  <si>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</si>
  <si>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</si>
  <si>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</si>
  <si>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</si>
  <si>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</si>
  <si>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</si>
  <si>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</si>
  <si>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</si>
  <si>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</si>
  <si>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</si>
  <si>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</si>
  <si>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</si>
  <si>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</si>
  <si>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</si>
  <si>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</si>
  <si>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</si>
  <si>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</si>
  <si>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</si>
  <si>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</si>
  <si>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</si>
  <si>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</si>
  <si>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</si>
  <si>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</si>
  <si>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</si>
  <si>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</si>
  <si>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</si>
  <si>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</si>
  <si>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</si>
  <si>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</si>
  <si>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</si>
  <si>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</si>
  <si>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</si>
  <si>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</si>
  <si>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</si>
  <si>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</si>
  <si>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</si>
  <si>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</si>
  <si>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</si>
  <si>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</si>
  <si>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</si>
  <si>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</si>
  <si>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</si>
  <si>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</si>
  <si>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</si>
  <si>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</si>
  <si>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</si>
  <si>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</si>
  <si>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</si>
  <si>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</si>
  <si>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</si>
  <si>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</si>
  <si>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</si>
  <si>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</si>
  <si>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</si>
  <si>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</si>
  <si>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</si>
  <si>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</si>
  <si>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</si>
  <si>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</si>
  <si>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</si>
  <si>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</si>
  <si>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</si>
  <si>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</si>
  <si>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</si>
  <si>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</si>
  <si>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</si>
  <si>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</si>
  <si>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</si>
  <si>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</si>
  <si>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</si>
  <si>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</si>
  <si>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</si>
  <si>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</si>
  <si>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</si>
  <si>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</si>
  <si>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</si>
  <si>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</si>
  <si>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</si>
  <si>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</si>
  <si>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</si>
  <si>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</si>
  <si>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</si>
  <si>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</si>
  <si>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</si>
  <si>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</si>
  <si>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</si>
  <si>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</si>
  <si>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</si>
  <si>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</si>
  <si>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</si>
  <si>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</si>
  <si>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</si>
  <si>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</si>
  <si>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</si>
  <si>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</si>
  <si>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</si>
  <si>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</si>
  <si>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</si>
  <si>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</si>
  <si>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</si>
  <si>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</si>
  <si>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</si>
  <si>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</si>
  <si>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</si>
  <si>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</si>
  <si>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</si>
  <si>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</si>
  <si>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</si>
  <si>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</si>
  <si>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</si>
  <si>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</si>
  <si>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</si>
  <si>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</si>
  <si>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</si>
  <si>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</si>
  <si>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</si>
  <si>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</si>
  <si>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</si>
  <si>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</si>
  <si>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</si>
  <si>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</si>
  <si>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</si>
  <si>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</si>
  <si>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</si>
  <si>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</si>
  <si>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</si>
  <si>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</si>
  <si>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</si>
  <si>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</si>
  <si>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</si>
  <si>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</si>
  <si>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</si>
  <si>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</si>
  <si>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</si>
  <si>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</si>
  <si>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</si>
  <si>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</si>
  <si>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</si>
  <si>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</si>
  <si>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</si>
  <si>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</si>
  <si>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</si>
  <si>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</si>
  <si>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</si>
  <si>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</si>
  <si>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</si>
  <si>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</si>
  <si>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</si>
  <si>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</si>
  <si>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</si>
  <si>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</si>
  <si>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</si>
  <si>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</si>
  <si>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</si>
  <si>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</si>
  <si>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</si>
  <si>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</si>
  <si>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</si>
  <si>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</si>
  <si>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</si>
  <si>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</si>
  <si>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</si>
  <si>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</si>
  <si>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</si>
  <si>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</si>
  <si>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</si>
  <si>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</si>
  <si>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</si>
  <si>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</si>
  <si>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</si>
  <si>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</si>
  <si>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</si>
  <si>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</si>
  <si>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</si>
  <si>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</si>
  <si>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</si>
  <si>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</si>
  <si>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</si>
  <si>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</si>
  <si>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</si>
  <si>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</si>
  <si>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</si>
  <si>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</si>
  <si>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</si>
  <si>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</si>
  <si>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</si>
  <si>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</si>
  <si>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</si>
  <si>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</si>
  <si>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</si>
  <si>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</si>
  <si>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</si>
  <si>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</si>
  <si>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</si>
  <si>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</si>
  <si>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</si>
  <si>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</si>
  <si>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</si>
  <si>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</si>
  <si>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</si>
  <si>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</si>
  <si>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</si>
  <si>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</si>
  <si>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</si>
  <si>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</si>
  <si>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</si>
  <si>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</si>
  <si>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</si>
  <si>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</si>
  <si>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</si>
  <si>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</si>
  <si>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</si>
  <si>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</si>
  <si>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</si>
  <si>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</si>
  <si>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</si>
  <si>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</si>
  <si>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</si>
  <si>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</si>
  <si>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</si>
  <si>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</si>
  <si>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</si>
  <si>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</si>
  <si>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</si>
  <si>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</si>
  <si>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</si>
  <si>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</si>
  <si>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</si>
  <si>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</si>
  <si>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</si>
  <si>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</si>
  <si>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</si>
  <si>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</si>
  <si>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</si>
  <si>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</si>
  <si>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</si>
  <si>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</si>
  <si>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</si>
  <si>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</si>
  <si>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</si>
  <si>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</si>
  <si>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</si>
  <si>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</si>
  <si>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</si>
  <si>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</si>
  <si>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</si>
  <si>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</si>
  <si>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</si>
  <si>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</si>
  <si>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</si>
  <si>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</si>
  <si>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</si>
  <si>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</si>
  <si>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</si>
  <si>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</si>
  <si>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</si>
  <si>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</si>
  <si>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</si>
  <si>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</si>
  <si>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</si>
  <si>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</si>
  <si>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</si>
  <si>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</si>
  <si>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</si>
  <si>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</si>
  <si>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</si>
  <si>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</si>
  <si>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</si>
  <si>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</si>
  <si>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</si>
  <si>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</si>
  <si>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</si>
  <si>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</si>
  <si>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</si>
  <si>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</si>
  <si>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</si>
  <si>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</si>
  <si>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</si>
  <si>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</si>
  <si>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</si>
  <si>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</si>
  <si>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</si>
  <si>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</si>
  <si>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</si>
  <si>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</si>
  <si>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</si>
  <si>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</si>
  <si>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</si>
  <si>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</si>
  <si>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</si>
  <si>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</si>
  <si>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</si>
  <si>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</si>
  <si>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</si>
  <si>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</si>
  <si>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</si>
  <si>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</si>
  <si>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</si>
  <si>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</si>
  <si>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</si>
  <si>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</si>
  <si>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</si>
  <si>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</si>
  <si>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</si>
  <si>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</si>
  <si>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</si>
  <si>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</si>
  <si>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</si>
  <si>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</si>
  <si>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</si>
  <si>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</si>
  <si>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</si>
  <si>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</si>
  <si>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</si>
  <si>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</si>
  <si>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</si>
  <si>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</si>
  <si>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</si>
  <si>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</si>
  <si>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</si>
  <si>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</si>
  <si>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</si>
  <si>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</si>
  <si>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</si>
  <si>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</si>
  <si>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</si>
  <si>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</si>
  <si>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</si>
  <si>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</si>
  <si>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</si>
  <si>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</si>
  <si>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</si>
  <si>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</si>
  <si>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</si>
  <si>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</si>
  <si>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</si>
  <si>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</si>
  <si>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</si>
  <si>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</si>
  <si>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</si>
  <si>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</si>
  <si>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</si>
  <si>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</si>
  <si>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</si>
  <si>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</si>
  <si>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</si>
  <si>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</si>
  <si>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</si>
  <si>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</si>
  <si>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</si>
  <si>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</si>
  <si>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</si>
  <si>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</si>
  <si>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</si>
  <si>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</si>
  <si>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</si>
  <si>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</si>
  <si>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</si>
  <si>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</si>
  <si>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</si>
  <si>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</si>
  <si>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</si>
  <si>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</si>
  <si>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</si>
  <si>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</si>
  <si>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</si>
  <si>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</si>
  <si>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</si>
  <si>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</si>
  <si>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</si>
  <si>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</si>
  <si>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</si>
  <si>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</si>
  <si>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</si>
  <si>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</si>
  <si>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</si>
  <si>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</si>
  <si>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</si>
  <si>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</si>
  <si>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</si>
  <si>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</si>
  <si>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</si>
  <si>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</si>
  <si>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</si>
  <si>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</si>
  <si>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</si>
  <si>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</si>
  <si>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</si>
  <si>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</si>
  <si>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</si>
  <si>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</si>
  <si>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</si>
  <si>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</si>
  <si>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</si>
  <si>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</si>
  <si>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</si>
  <si>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</si>
  <si>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</si>
  <si>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</si>
  <si>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</si>
  <si>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</si>
  <si>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</si>
  <si>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</si>
  <si>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</si>
  <si>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</si>
  <si>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</si>
  <si>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</si>
  <si>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</si>
  <si>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</si>
  <si>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</si>
  <si>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</si>
  <si>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</si>
  <si>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</si>
  <si>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</si>
  <si>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</si>
  <si>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</si>
  <si>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</si>
  <si>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</si>
  <si>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</si>
  <si>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</si>
  <si>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</si>
  <si>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</si>
  <si>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</si>
  <si>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</si>
  <si>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</si>
  <si>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</si>
  <si>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</si>
  <si>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</si>
  <si>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</si>
  <si>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</si>
  <si>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</si>
  <si>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</si>
  <si>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</si>
  <si>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</si>
  <si>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</si>
  <si>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</si>
  <si>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</si>
  <si>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</si>
  <si>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</si>
  <si>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</si>
  <si>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</si>
  <si>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</si>
  <si>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</si>
  <si>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</si>
  <si>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</si>
  <si>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</si>
  <si>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</si>
  <si>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</si>
  <si>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</si>
  <si>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</si>
  <si>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</si>
  <si>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</si>
  <si>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</si>
  <si>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</si>
  <si>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</si>
  <si>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</si>
  <si>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</si>
  <si>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</si>
  <si>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</si>
  <si>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</si>
  <si>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</si>
  <si>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</si>
  <si>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</si>
  <si>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</si>
  <si>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</si>
  <si>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</si>
  <si>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</si>
  <si>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</si>
  <si>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</si>
  <si>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</si>
  <si>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</si>
  <si>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</si>
  <si>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</si>
  <si>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</si>
  <si>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</si>
  <si>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</si>
  <si>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</si>
  <si>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</si>
  <si>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</si>
  <si>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</si>
  <si>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</si>
  <si>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</si>
  <si>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</si>
  <si>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</si>
  <si>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</si>
  <si>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</si>
  <si>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</si>
  <si>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</si>
  <si>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</si>
  <si>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</si>
  <si>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</si>
  <si>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</si>
  <si>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</si>
  <si>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</si>
  <si>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</si>
  <si>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</si>
  <si>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</si>
  <si>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</si>
  <si>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</si>
  <si>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</si>
  <si>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</si>
  <si>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</si>
  <si>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</si>
  <si>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</si>
  <si>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</si>
  <si>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</si>
  <si>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</si>
  <si>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</si>
  <si>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</si>
  <si>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</si>
  <si>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</si>
  <si>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</si>
  <si>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</si>
  <si>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</si>
  <si>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</si>
  <si>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</si>
  <si>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</si>
  <si>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</si>
  <si>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</si>
  <si>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</si>
  <si>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</si>
  <si>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</si>
  <si>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</si>
  <si>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</si>
  <si>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</si>
  <si>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</si>
  <si>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</si>
  <si>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</si>
  <si>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</si>
  <si>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</si>
  <si>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</si>
  <si>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</si>
  <si>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</si>
  <si>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</si>
  <si>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</si>
  <si>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</si>
  <si>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</si>
  <si>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</si>
  <si>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</si>
  <si>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</si>
  <si>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</si>
  <si>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</si>
  <si>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</si>
  <si>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</si>
  <si>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</si>
  <si>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</si>
  <si>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</si>
  <si>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</si>
  <si>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</si>
  <si>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</si>
  <si>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</si>
  <si>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</si>
  <si>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</si>
  <si>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</si>
  <si>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</si>
  <si>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</si>
  <si>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</si>
  <si>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</si>
  <si>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</si>
  <si>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</si>
  <si>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</si>
  <si>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</si>
  <si>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</si>
  <si>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</si>
  <si>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</si>
  <si>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</si>
  <si>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</si>
  <si>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</si>
  <si>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</si>
  <si>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</si>
  <si>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</si>
  <si>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</si>
  <si>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</si>
  <si>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</si>
  <si>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</si>
  <si>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</si>
  <si>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</si>
  <si>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</si>
  <si>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</si>
  <si>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</si>
  <si>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</si>
  <si>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</si>
  <si>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</si>
  <si>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</si>
  <si>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</si>
  <si>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</si>
  <si>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</si>
  <si>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</si>
  <si>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</si>
  <si>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</si>
  <si>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</si>
  <si>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</si>
  <si>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</si>
  <si>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</si>
  <si>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</si>
  <si>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</si>
  <si>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</si>
  <si>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</si>
  <si>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</si>
  <si>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</si>
  <si>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</si>
  <si>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</si>
  <si>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</si>
  <si>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</si>
  <si>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</si>
  <si>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</si>
  <si>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</si>
  <si>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</si>
  <si>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</si>
  <si>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</si>
  <si>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</si>
  <si>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</si>
  <si>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</si>
  <si>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</si>
  <si>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</si>
  <si>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</si>
  <si>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</si>
  <si>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</si>
  <si>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</si>
  <si>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</si>
  <si>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</si>
  <si>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</si>
  <si>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</si>
  <si>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</si>
  <si>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</si>
  <si>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</si>
  <si>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</si>
  <si>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</si>
  <si>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</si>
  <si>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</si>
  <si>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</si>
  <si>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</si>
  <si>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</si>
  <si>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</si>
  <si>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</si>
  <si>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</si>
  <si>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</si>
  <si>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</si>
  <si>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</si>
  <si>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</si>
  <si>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</si>
  <si>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</si>
  <si>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</si>
  <si>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</si>
  <si>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</si>
  <si>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</si>
  <si>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</si>
  <si>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</si>
  <si>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</si>
  <si>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</si>
  <si>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</si>
  <si>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</si>
  <si>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</si>
  <si>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</si>
  <si>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</si>
  <si>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</si>
  <si>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</si>
  <si>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</si>
  <si>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</si>
  <si>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</si>
  <si>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</si>
  <si>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</si>
  <si>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</si>
  <si>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</si>
  <si>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</si>
  <si>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</si>
  <si>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</si>
  <si>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</si>
  <si>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</si>
  <si>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</si>
  <si>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</si>
  <si>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</si>
  <si>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</si>
  <si>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</si>
  <si>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</si>
  <si>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</si>
  <si>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</si>
  <si>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</si>
  <si>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</si>
  <si>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</si>
  <si>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</si>
  <si>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</si>
  <si>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</si>
  <si>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</si>
  <si>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</si>
  <si>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</si>
  <si>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</si>
  <si>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</si>
  <si>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</si>
  <si>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</si>
  <si>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</si>
  <si>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</si>
  <si>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</si>
  <si>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</si>
  <si>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</si>
  <si>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</si>
  <si>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</si>
  <si>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</si>
  <si>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</si>
  <si>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</si>
  <si>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</si>
  <si>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</si>
  <si>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</si>
  <si>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</si>
  <si>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</si>
  <si>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</si>
  <si>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</si>
  <si>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</si>
  <si>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</si>
  <si>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</si>
  <si>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</si>
  <si>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</si>
  <si>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</si>
  <si>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</si>
  <si>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</si>
  <si>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</si>
  <si>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</si>
  <si>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</si>
  <si>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</si>
  <si>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</si>
  <si>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</si>
  <si>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</si>
  <si>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</si>
  <si>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</si>
  <si>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</si>
  <si>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</si>
  <si>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</si>
  <si>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</si>
  <si>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</si>
  <si>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</si>
  <si>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</si>
  <si>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</si>
  <si>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</si>
  <si>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</si>
  <si>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</si>
  <si>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</si>
  <si>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</si>
  <si>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</si>
  <si>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</si>
  <si>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</si>
  <si>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</si>
  <si>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</si>
  <si>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</si>
  <si>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</si>
  <si>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</si>
  <si>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</si>
  <si>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</si>
  <si>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</si>
  <si>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</si>
  <si>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</si>
  <si>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</si>
  <si>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</si>
  <si>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</si>
  <si>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</si>
  <si>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</si>
  <si>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</si>
  <si>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</si>
  <si>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</si>
  <si>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</si>
  <si>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</si>
  <si>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</si>
  <si>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</si>
  <si>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</si>
  <si>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</si>
  <si>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</si>
  <si>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</si>
  <si>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</si>
  <si>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</si>
  <si>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</si>
  <si>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</si>
  <si>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</si>
  <si>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</si>
  <si>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</si>
  <si>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</si>
  <si>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</si>
  <si>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</si>
  <si>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</si>
  <si>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</si>
  <si>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</si>
  <si>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</si>
  <si>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</si>
  <si>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</si>
  <si>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</si>
  <si>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</si>
  <si>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</si>
  <si>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</si>
  <si>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</si>
  <si>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</si>
  <si>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</si>
  <si>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</si>
  <si>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</si>
  <si>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</si>
  <si>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</si>
  <si>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</si>
  <si>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</si>
  <si>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</si>
  <si>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</si>
  <si>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</si>
  <si>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</si>
  <si>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</si>
  <si>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</si>
  <si>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</si>
  <si>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</si>
  <si>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</si>
  <si>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</si>
  <si>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</si>
  <si>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</si>
  <si>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</si>
  <si>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</si>
  <si>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</si>
  <si>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</si>
  <si>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</si>
  <si>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</si>
  <si>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</si>
  <si>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</si>
  <si>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</si>
  <si>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</si>
  <si>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</si>
  <si>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</si>
  <si>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</si>
  <si>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</si>
  <si>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</si>
  <si>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</si>
  <si>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</si>
  <si>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</si>
  <si>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</si>
  <si>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</si>
  <si>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</si>
  <si>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</si>
  <si>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</si>
  <si>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</si>
  <si>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</si>
  <si>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</si>
  <si>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</si>
  <si>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</si>
  <si>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</si>
  <si>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</si>
  <si>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</si>
  <si>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</si>
  <si>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</si>
  <si>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</si>
  <si>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</si>
  <si>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</si>
  <si>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</si>
  <si>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</si>
  <si>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</si>
  <si>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</si>
  <si>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</si>
  <si>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</si>
  <si>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</si>
  <si>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</si>
  <si>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</si>
  <si>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</si>
  <si>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</si>
  <si>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</si>
  <si>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</si>
  <si>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</si>
  <si>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</si>
  <si>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</si>
  <si>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</si>
  <si>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</si>
  <si>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</si>
  <si>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</si>
  <si>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</si>
  <si>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</si>
  <si>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</si>
  <si>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</si>
  <si>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</si>
  <si>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</si>
  <si>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</si>
  <si>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</si>
  <si>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</si>
  <si>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</si>
  <si>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</si>
  <si>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</si>
  <si>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</si>
  <si>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</si>
  <si>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</si>
  <si>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</si>
  <si>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</si>
  <si>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</si>
  <si>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</si>
  <si>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</si>
  <si>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</si>
  <si>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</si>
  <si>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</si>
  <si>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</si>
  <si>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</si>
  <si>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</si>
  <si>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</si>
  <si>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</si>
  <si>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</si>
  <si>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</si>
  <si>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</si>
  <si>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</si>
  <si>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</si>
  <si>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</si>
  <si>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</si>
  <si>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</si>
  <si>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</si>
  <si>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</si>
  <si>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</si>
  <si>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</si>
  <si>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</si>
  <si>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</si>
  <si>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</si>
  <si>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</si>
  <si>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</si>
  <si>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</si>
  <si>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</si>
  <si>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</si>
  <si>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</si>
  <si>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</si>
  <si>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</si>
  <si>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</si>
  <si>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</si>
  <si>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</si>
  <si>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</si>
  <si>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</si>
  <si>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</si>
  <si>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</si>
  <si>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</si>
  <si>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</si>
  <si>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</si>
  <si>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</si>
  <si>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</si>
  <si>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</si>
  <si>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</si>
  <si>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</si>
  <si>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</si>
  <si>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</si>
  <si>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</si>
  <si>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</si>
  <si>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</si>
  <si>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</si>
  <si>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</si>
  <si>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</si>
  <si>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</si>
  <si>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</si>
  <si>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</si>
  <si>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</si>
  <si>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</si>
  <si>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</si>
  <si>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</si>
  <si>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</si>
  <si>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</si>
  <si>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</si>
  <si>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</si>
  <si>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</si>
  <si>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</si>
  <si>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</si>
  <si>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</si>
  <si>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</si>
  <si>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</si>
  <si>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</si>
  <si>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</si>
  <si>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</si>
  <si>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</si>
  <si>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</si>
  <si>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</si>
  <si>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</si>
  <si>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</si>
  <si>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</si>
  <si>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</si>
  <si>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</si>
  <si>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</si>
  <si>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</si>
  <si>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</si>
  <si>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</si>
  <si>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</si>
  <si>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</si>
  <si>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</si>
  <si>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</si>
  <si>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</si>
  <si>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</si>
  <si>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</si>
  <si>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</si>
  <si>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</si>
  <si>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</si>
  <si>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</si>
  <si>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</si>
  <si>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</si>
  <si>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</si>
  <si>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</si>
  <si>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</si>
  <si>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</si>
  <si>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</si>
  <si>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</si>
  <si>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</si>
  <si>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</si>
  <si>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</si>
  <si>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</si>
  <si>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</si>
  <si>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</si>
  <si>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</si>
  <si>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</si>
  <si>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</si>
  <si>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</si>
  <si>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</si>
  <si>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</si>
  <si>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</si>
  <si>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</si>
  <si>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</si>
  <si>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</si>
  <si>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</si>
  <si>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</si>
  <si>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</si>
  <si>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</si>
  <si>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</si>
  <si>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</si>
  <si>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</si>
  <si>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</si>
  <si>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</si>
  <si>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</si>
  <si>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</si>
  <si>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</si>
  <si>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</si>
  <si>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</si>
  <si>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</si>
  <si>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</si>
  <si>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</si>
  <si>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</si>
  <si>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</si>
  <si>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</si>
  <si>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</si>
  <si>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</si>
  <si>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</si>
  <si>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</si>
  <si>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</si>
  <si>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</si>
  <si>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</si>
  <si>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</si>
  <si>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</si>
  <si>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</si>
  <si>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</si>
  <si>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</si>
  <si>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</si>
  <si>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</si>
  <si>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</si>
  <si>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</si>
  <si>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</si>
  <si>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</si>
  <si>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</si>
  <si>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</si>
  <si>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</si>
  <si>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</si>
  <si>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</si>
  <si>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</si>
  <si>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</si>
  <si>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</si>
  <si>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</si>
  <si>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</si>
  <si>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</si>
  <si>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</si>
  <si>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</si>
  <si>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</si>
  <si>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</si>
  <si>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</si>
  <si>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</si>
  <si>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</si>
  <si>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</si>
  <si>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</si>
  <si>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</si>
  <si>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</si>
  <si>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</si>
  <si>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</si>
  <si>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</si>
  <si>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</si>
  <si>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</si>
  <si>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</si>
  <si>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</si>
  <si>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</si>
  <si>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</si>
  <si>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</si>
  <si>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</si>
  <si>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</si>
  <si>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</si>
  <si>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</si>
  <si>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</si>
  <si>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</si>
  <si>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</si>
  <si>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</si>
  <si>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</si>
  <si>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</si>
  <si>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</si>
  <si>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</si>
  <si>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</si>
  <si>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</si>
  <si>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</si>
  <si>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</si>
  <si>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</si>
  <si>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</si>
  <si>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</si>
  <si>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</si>
  <si>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</si>
  <si>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</si>
  <si>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</si>
  <si>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</si>
  <si>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</si>
  <si>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</si>
  <si>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</si>
  <si>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</si>
  <si>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</si>
  <si>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</si>
  <si>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</si>
  <si>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</si>
  <si>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</si>
  <si>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</si>
  <si>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</si>
  <si>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</si>
  <si>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</si>
  <si>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</si>
  <si>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</si>
  <si>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</si>
  <si>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</si>
  <si>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</si>
  <si>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</si>
  <si>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</si>
  <si>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</si>
  <si>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</si>
  <si>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</si>
  <si>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</si>
  <si>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</si>
  <si>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</si>
  <si>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</si>
  <si>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</si>
  <si>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</si>
  <si>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</si>
  <si>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</si>
  <si>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</si>
  <si>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</si>
  <si>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</si>
  <si>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</si>
  <si>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</si>
  <si>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</si>
  <si>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</si>
  <si>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</si>
  <si>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</si>
  <si>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</si>
  <si>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</si>
  <si>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</si>
  <si>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</si>
  <si>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</si>
  <si>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</si>
  <si>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</si>
  <si>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</si>
  <si>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</si>
  <si>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</si>
  <si>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</si>
  <si>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</si>
  <si>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</si>
  <si>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</si>
  <si>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</si>
  <si>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</si>
  <si>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</si>
  <si>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</si>
  <si>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</si>
  <si>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</si>
  <si>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</si>
  <si>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</si>
  <si>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</si>
  <si>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</si>
  <si>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</si>
  <si>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</si>
  <si>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</si>
  <si>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</si>
  <si>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</si>
  <si>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</si>
  <si>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</si>
  <si>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</si>
  <si>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</si>
  <si>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</si>
  <si>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</si>
  <si>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</si>
  <si>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</si>
  <si>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</si>
  <si>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</si>
  <si>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</si>
  <si>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</si>
  <si>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</si>
  <si>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</si>
  <si>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</si>
  <si>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</si>
  <si>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</si>
  <si>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</si>
  <si>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</si>
  <si>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</si>
  <si>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</si>
  <si>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</si>
  <si>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</si>
  <si>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</si>
  <si>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</si>
  <si>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</si>
  <si>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</si>
  <si>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</si>
  <si>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</si>
  <si>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</si>
  <si>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</si>
  <si>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</si>
  <si>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</si>
  <si>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</si>
  <si>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</si>
  <si>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</si>
  <si>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</si>
  <si>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</si>
  <si>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</si>
  <si>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</si>
  <si>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</si>
  <si>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</si>
  <si>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</si>
  <si>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</si>
  <si>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</si>
  <si>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</si>
  <si>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</si>
  <si>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</si>
  <si>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</si>
  <si>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</si>
  <si>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</si>
  <si>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</si>
  <si>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</si>
  <si>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</si>
  <si>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</si>
  <si>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</si>
  <si>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</si>
  <si>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</si>
  <si>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</si>
  <si>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</si>
  <si>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</si>
  <si>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</si>
  <si>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</si>
  <si>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</si>
  <si>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</si>
  <si>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</si>
  <si>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</si>
  <si>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</si>
  <si>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</si>
  <si>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</si>
  <si>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</si>
  <si>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</si>
  <si>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</si>
  <si>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</si>
  <si>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</si>
  <si>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</si>
  <si>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</si>
  <si>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</si>
  <si>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</si>
  <si>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</si>
  <si>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</si>
  <si>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</si>
  <si>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</si>
  <si>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</si>
  <si>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</si>
  <si>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</si>
  <si>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</si>
  <si>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</si>
  <si>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</si>
  <si>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</si>
  <si>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</si>
  <si>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</si>
  <si>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</si>
  <si>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</si>
  <si>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</si>
  <si>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</si>
  <si>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</si>
  <si>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</si>
  <si>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</si>
  <si>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</si>
  <si>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</si>
  <si>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</si>
  <si>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</si>
  <si>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</si>
  <si>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</si>
  <si>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</si>
  <si>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</si>
  <si>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</si>
  <si>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</si>
  <si>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</si>
  <si>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</si>
  <si>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</si>
  <si>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</si>
  <si>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</si>
  <si>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</si>
  <si>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</si>
  <si>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</si>
  <si>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</si>
  <si>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</si>
  <si>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</si>
  <si>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</si>
  <si>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</si>
  <si>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</si>
  <si>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</si>
  <si>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</si>
  <si>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</si>
  <si>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</si>
  <si>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</si>
  <si>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</si>
  <si>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</si>
  <si>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</si>
  <si>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</si>
  <si>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</si>
  <si>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</si>
  <si>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</si>
  <si>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</si>
  <si>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</si>
  <si>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</si>
  <si>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</si>
  <si>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</si>
  <si>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</si>
  <si>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</si>
  <si>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</si>
  <si>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</si>
  <si>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</si>
  <si>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</si>
  <si>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</si>
  <si>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</si>
  <si>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</si>
  <si>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</si>
  <si>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</si>
  <si>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</si>
  <si>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</si>
  <si>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</si>
  <si>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</si>
  <si>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</si>
  <si>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</si>
  <si>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</si>
  <si>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</si>
  <si>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</si>
  <si>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</si>
  <si>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</si>
  <si>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</si>
  <si>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</si>
  <si>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</si>
  <si>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</si>
  <si>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</si>
  <si>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</si>
  <si>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</si>
  <si>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</si>
  <si>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</si>
  <si>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</si>
  <si>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</si>
  <si>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</si>
  <si>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</si>
  <si>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</si>
  <si>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</si>
  <si>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</si>
  <si>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</si>
  <si>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</si>
  <si>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</si>
  <si>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</si>
  <si>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</si>
  <si>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</si>
  <si>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</si>
  <si>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</si>
  <si>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</si>
  <si>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</si>
  <si>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</si>
  <si>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</si>
  <si>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</si>
  <si>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</si>
  <si>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</si>
  <si>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</si>
  <si>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</si>
  <si>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</si>
  <si>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</si>
  <si>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</si>
  <si>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</si>
  <si>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</si>
  <si>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</si>
  <si>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</si>
  <si>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</si>
  <si>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</si>
  <si>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</si>
  <si>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</si>
  <si>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</si>
  <si>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</si>
  <si>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</si>
  <si>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</si>
  <si>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</si>
  <si>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</si>
  <si>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</si>
  <si>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</si>
  <si>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</si>
  <si>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</si>
  <si>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</si>
  <si>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</si>
  <si>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</si>
  <si>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</si>
  <si>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</si>
  <si>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</si>
  <si>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</si>
  <si>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</si>
  <si>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</si>
  <si>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</si>
  <si>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</si>
  <si>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</si>
  <si>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</si>
  <si>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</si>
  <si>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</si>
  <si>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</si>
  <si>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</si>
  <si>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</si>
  <si>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</si>
  <si>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</si>
  <si>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</si>
  <si>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</si>
  <si>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</si>
  <si>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</si>
  <si>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</si>
  <si>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</si>
  <si>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</si>
  <si>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</si>
  <si>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</si>
  <si>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</si>
  <si>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</si>
  <si>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</si>
  <si>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</si>
  <si>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</si>
  <si>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</si>
  <si>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</si>
  <si>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</si>
  <si>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</si>
  <si>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</si>
  <si>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</si>
  <si>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</si>
  <si>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</si>
  <si>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</si>
  <si>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</si>
  <si>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</si>
  <si>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</si>
  <si>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</si>
  <si>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</si>
  <si>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</si>
  <si>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</si>
  <si>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</si>
  <si>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</si>
  <si>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</si>
  <si>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</si>
  <si>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</si>
  <si>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</si>
  <si>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</si>
  <si>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</si>
  <si>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</si>
  <si>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</si>
  <si>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</si>
  <si>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</si>
  <si>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</si>
  <si>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</si>
  <si>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</si>
  <si>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</si>
  <si>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</si>
  <si>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</si>
  <si>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</si>
  <si>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</si>
  <si>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</si>
  <si>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</si>
  <si>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</si>
  <si>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</si>
  <si>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</si>
  <si>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</si>
  <si>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</si>
  <si>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</si>
  <si>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</si>
  <si>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</si>
  <si>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</si>
  <si>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</si>
  <si>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</si>
  <si>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</si>
  <si>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</si>
  <si>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</si>
  <si>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</si>
  <si>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</si>
  <si>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</si>
  <si>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</si>
  <si>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</si>
  <si>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</si>
  <si>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</si>
  <si>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</si>
  <si>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</si>
  <si>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</si>
  <si>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</si>
  <si>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</si>
  <si>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</si>
  <si>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</si>
  <si>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</si>
  <si>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</si>
  <si>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</si>
  <si>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</si>
  <si>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</si>
  <si>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</si>
  <si>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</si>
  <si>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</si>
  <si>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</si>
  <si>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</si>
  <si>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</si>
  <si>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</si>
  <si>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</si>
  <si>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</si>
  <si>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</si>
  <si>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</si>
  <si>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</si>
  <si>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</si>
  <si>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</si>
  <si>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</si>
  <si>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</si>
  <si>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</si>
  <si>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</si>
  <si>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</si>
  <si>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</si>
  <si>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</si>
  <si>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</si>
  <si>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</si>
  <si>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</si>
  <si>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</si>
  <si>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</si>
  <si>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</si>
  <si>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</si>
  <si>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</si>
  <si>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</si>
  <si>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</si>
  <si>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</si>
  <si>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</si>
  <si>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</si>
  <si>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</si>
  <si>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</si>
  <si>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</si>
  <si>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</si>
  <si>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</si>
  <si>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</si>
  <si>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</si>
  <si>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</si>
  <si>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</si>
  <si>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</si>
  <si>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</si>
  <si>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</si>
  <si>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</si>
  <si>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</si>
  <si>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</si>
  <si>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</si>
  <si>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</si>
  <si>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</si>
  <si>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</si>
  <si>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</si>
  <si>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</si>
  <si>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</si>
  <si>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</si>
  <si>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</si>
  <si>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</si>
  <si>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</si>
  <si>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</si>
  <si>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</si>
  <si>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</si>
  <si>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</si>
  <si>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</si>
  <si>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</si>
  <si>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</si>
  <si>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</si>
  <si>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</si>
  <si>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</si>
  <si>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</si>
  <si>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</si>
  <si>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</si>
  <si>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</si>
  <si>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</si>
  <si>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</si>
  <si>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</si>
  <si>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</si>
  <si>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</si>
  <si>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</si>
  <si>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</si>
  <si>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</si>
  <si>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</si>
  <si>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</si>
  <si>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</si>
  <si>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</si>
  <si>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</si>
  <si>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</si>
  <si>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</si>
  <si>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</si>
  <si>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</si>
  <si>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</si>
  <si>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</si>
  <si>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</si>
  <si>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</si>
  <si>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</si>
  <si>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</si>
  <si>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</si>
  <si>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</si>
  <si>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</si>
  <si>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</si>
  <si>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</si>
  <si>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</si>
  <si>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</si>
  <si>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</si>
  <si>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</si>
  <si>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</si>
  <si>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</si>
  <si>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</si>
  <si>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</si>
  <si>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</si>
  <si>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</si>
  <si>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</si>
  <si>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</si>
  <si>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</si>
  <si>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</si>
  <si>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</si>
  <si>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</si>
  <si>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</si>
  <si>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</si>
  <si>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</si>
  <si>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</si>
  <si>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</si>
  <si>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</si>
  <si>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</si>
  <si>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</si>
  <si>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</si>
  <si>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</si>
  <si>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</si>
  <si>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</si>
  <si>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</si>
  <si>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</si>
  <si>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</si>
  <si>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</si>
  <si>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</si>
  <si>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</si>
  <si>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</si>
  <si>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</si>
  <si>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</si>
  <si>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</si>
  <si>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</si>
  <si>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</si>
  <si>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</si>
  <si>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</si>
  <si>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</si>
  <si>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</si>
  <si>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</si>
  <si>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</si>
  <si>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</si>
  <si>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</si>
  <si>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</si>
  <si>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</si>
  <si>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</si>
  <si>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</si>
  <si>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</si>
  <si>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</si>
  <si>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</si>
  <si>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</si>
  <si>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</si>
  <si>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</si>
  <si>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</si>
  <si>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</si>
  <si>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</si>
  <si>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</si>
  <si>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</si>
  <si>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</si>
  <si>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</si>
  <si>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</si>
  <si>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</si>
  <si>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</si>
  <si>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</si>
  <si>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</si>
  <si>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</si>
  <si>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</si>
  <si>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</si>
  <si>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</si>
  <si>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</si>
  <si>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</si>
  <si>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</si>
  <si>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</si>
  <si>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</si>
  <si>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</si>
  <si>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</si>
  <si>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</si>
  <si>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</si>
  <si>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</si>
  <si>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</si>
  <si>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</si>
  <si>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</si>
  <si>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</si>
  <si>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</si>
  <si>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</si>
  <si>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</si>
  <si>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</si>
  <si>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</si>
  <si>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</si>
  <si>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</si>
  <si>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</si>
  <si>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</si>
  <si>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</si>
  <si>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</si>
  <si>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</si>
  <si>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</si>
  <si>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</si>
  <si>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</si>
  <si>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</si>
  <si>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</si>
  <si>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</si>
  <si>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</si>
  <si>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</si>
  <si>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</si>
  <si>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</si>
  <si>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</si>
  <si>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</si>
  <si>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</si>
  <si>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</si>
  <si>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</si>
  <si>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</si>
  <si>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</si>
  <si>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</si>
  <si>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</si>
  <si>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</si>
  <si>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</si>
  <si>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</si>
  <si>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</si>
  <si>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</si>
  <si>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</si>
  <si>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</si>
  <si>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</si>
  <si>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</si>
  <si>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</si>
  <si>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</si>
  <si>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</si>
  <si>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</si>
  <si>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</si>
  <si>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</si>
  <si>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</si>
  <si>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</si>
  <si>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</si>
  <si>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</si>
  <si>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</si>
  <si>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</si>
  <si>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</si>
  <si>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</si>
  <si>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</si>
  <si>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</si>
  <si>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</si>
  <si>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</si>
  <si>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</si>
  <si>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</si>
  <si>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</si>
  <si>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</si>
  <si>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</si>
  <si>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</si>
  <si>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</si>
  <si>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</si>
  <si>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</si>
  <si>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</si>
  <si>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</si>
  <si>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</si>
  <si>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</si>
  <si>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</si>
  <si>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</si>
  <si>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</si>
  <si>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</si>
  <si>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</si>
  <si>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</si>
  <si>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</si>
  <si>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</si>
  <si>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</si>
  <si>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</si>
  <si>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</si>
  <si>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</si>
  <si>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</si>
  <si>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</si>
  <si>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</si>
  <si>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</si>
  <si>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</si>
  <si>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</si>
  <si>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</si>
  <si>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</si>
  <si>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</si>
  <si>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</si>
  <si>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</si>
  <si>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</si>
  <si>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</si>
  <si>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</si>
  <si>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</si>
  <si>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</si>
  <si>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</si>
  <si>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</si>
  <si>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</si>
  <si>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</si>
  <si>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</si>
  <si>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</si>
  <si>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</si>
  <si>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</si>
  <si>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</si>
  <si>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</si>
  <si>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</si>
  <si>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</si>
  <si>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</si>
  <si>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</si>
  <si>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</si>
  <si>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</si>
  <si>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</si>
  <si>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</si>
  <si>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</si>
  <si>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</si>
  <si>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</si>
  <si>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</si>
  <si>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</si>
  <si>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</si>
  <si>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</si>
  <si>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</si>
  <si>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</si>
  <si>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</si>
  <si>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</si>
  <si>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</si>
  <si>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</si>
  <si>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</si>
  <si>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</si>
  <si>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</si>
  <si>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</si>
  <si>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</si>
  <si>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</si>
  <si>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</si>
  <si>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</si>
  <si>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</si>
  <si>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</si>
  <si>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</si>
  <si>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</si>
  <si>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</si>
  <si>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</si>
  <si>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</si>
  <si>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</si>
  <si>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</si>
  <si>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</si>
  <si>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</si>
  <si>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</si>
  <si>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</si>
  <si>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</si>
  <si>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</si>
  <si>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</si>
  <si>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</si>
  <si>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</si>
  <si>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</si>
  <si>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</si>
  <si>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</si>
  <si>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</si>
  <si>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</si>
  <si>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</si>
  <si>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</si>
  <si>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</si>
  <si>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</si>
  <si>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</si>
  <si>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</si>
  <si>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</si>
  <si>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</si>
  <si>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</si>
  <si>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</si>
  <si>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</si>
  <si>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</si>
  <si>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</si>
  <si>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</si>
  <si>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</si>
  <si>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</si>
  <si>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</si>
  <si>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</si>
  <si>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</si>
  <si>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</si>
  <si>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</si>
  <si>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</si>
  <si>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</si>
  <si>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</si>
  <si>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</si>
  <si>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</si>
  <si>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</si>
  <si>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</si>
  <si>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</si>
  <si>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</si>
  <si>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</si>
  <si>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</si>
  <si>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</si>
  <si>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</si>
  <si>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</si>
  <si>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</si>
  <si>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</si>
  <si>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</si>
  <si>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</si>
  <si>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</si>
  <si>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</si>
  <si>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</si>
  <si>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</si>
  <si>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</si>
  <si>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</si>
  <si>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</si>
  <si>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</si>
  <si>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</si>
  <si>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</si>
  <si>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</si>
  <si>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</si>
  <si>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</si>
  <si>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</si>
  <si>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</si>
  <si>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</si>
  <si>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</si>
  <si>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</si>
  <si>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</si>
  <si>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</si>
  <si>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</si>
  <si>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</si>
  <si>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</si>
  <si>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</si>
  <si>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</si>
  <si>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</si>
  <si>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</si>
  <si>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</si>
  <si>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</si>
  <si>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</si>
  <si>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</si>
  <si>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</si>
  <si>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</si>
  <si>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</si>
  <si>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</si>
  <si>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</si>
  <si>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</si>
  <si>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</si>
  <si>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</si>
  <si>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</si>
  <si>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</si>
  <si>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</si>
  <si>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</si>
  <si>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</si>
  <si>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</si>
  <si>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</si>
  <si>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</si>
  <si>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</si>
  <si>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</si>
  <si>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</si>
  <si>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</si>
  <si>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</si>
  <si>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</si>
  <si>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</si>
  <si>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</si>
  <si>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</si>
  <si>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</si>
  <si>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</si>
  <si>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</si>
  <si>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</si>
  <si>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</si>
  <si>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</si>
  <si>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</si>
  <si>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</si>
  <si>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</si>
  <si>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</si>
  <si>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</si>
  <si>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</si>
  <si>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</si>
  <si>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</si>
  <si>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</si>
  <si>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</si>
  <si>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</si>
  <si>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</si>
  <si>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</si>
  <si>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</si>
  <si>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</si>
  <si>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</si>
  <si>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</si>
  <si>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</si>
  <si>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</si>
  <si>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</si>
  <si>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</si>
  <si>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</si>
  <si>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</si>
  <si>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</si>
  <si>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</si>
  <si>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</si>
  <si>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</si>
  <si>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</si>
  <si>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</si>
  <si>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</si>
  <si>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</si>
  <si>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</si>
  <si>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</si>
  <si>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</si>
  <si>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</si>
  <si>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</si>
  <si>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</si>
  <si>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</si>
  <si>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</si>
  <si>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</si>
  <si>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</si>
  <si>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</si>
  <si>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</si>
  <si>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</si>
  <si>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</si>
  <si>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</si>
  <si>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</si>
  <si>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</si>
  <si>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</si>
  <si>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</si>
  <si>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</si>
  <si>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</si>
  <si>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</si>
  <si>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</si>
  <si>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</si>
  <si>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</si>
  <si>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</si>
  <si>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</si>
  <si>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</si>
  <si>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</si>
  <si>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</si>
  <si>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</si>
  <si>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</si>
  <si>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</si>
  <si>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</si>
  <si>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</si>
  <si>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</si>
  <si>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</si>
  <si>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</si>
  <si>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</si>
  <si>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</si>
  <si>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</si>
  <si>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</si>
  <si>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</si>
  <si>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</si>
  <si>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</si>
  <si>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</si>
  <si>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</si>
  <si>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</si>
  <si>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</si>
  <si>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</si>
  <si>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</si>
  <si>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</si>
  <si>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</si>
  <si>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</si>
  <si>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</si>
  <si>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</si>
  <si>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</si>
  <si>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</si>
  <si>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</si>
  <si>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</si>
  <si>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</si>
  <si>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</si>
  <si>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</si>
  <si>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</si>
  <si>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</si>
  <si>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</si>
  <si>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</si>
  <si>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</si>
  <si>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</si>
  <si>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</si>
  <si>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</si>
  <si>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</si>
  <si>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</si>
  <si>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</si>
  <si>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</si>
  <si>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</si>
  <si>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</si>
  <si>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</si>
  <si>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</si>
  <si>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</si>
  <si>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</si>
  <si>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</si>
  <si>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</si>
  <si>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</si>
  <si>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</si>
  <si>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</si>
  <si>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</si>
  <si>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</si>
  <si>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</si>
  <si>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</si>
  <si>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</si>
  <si>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</si>
  <si>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</si>
  <si>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</si>
  <si>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</si>
  <si>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</si>
  <si>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</si>
  <si>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</si>
  <si>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</si>
  <si>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</si>
  <si>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</si>
  <si>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</si>
  <si>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</si>
  <si>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</si>
  <si>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</si>
  <si>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</si>
  <si>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</si>
  <si>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</si>
  <si>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</si>
  <si>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</si>
  <si>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</si>
  <si>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</si>
  <si>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</si>
  <si>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</si>
  <si>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</si>
  <si>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</si>
  <si>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</si>
  <si>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</si>
  <si>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</si>
  <si>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</si>
  <si>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</si>
  <si>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</si>
  <si>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</si>
  <si>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</si>
  <si>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</si>
  <si>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</si>
  <si>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</si>
  <si>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</si>
  <si>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</si>
  <si>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</si>
  <si>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</si>
  <si>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</si>
  <si>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</si>
  <si>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</si>
  <si>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</si>
  <si>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</si>
  <si>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</si>
  <si>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</si>
  <si>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</si>
  <si>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</si>
  <si>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</si>
  <si>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</si>
  <si>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</si>
  <si>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</si>
  <si>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</si>
  <si>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</si>
  <si>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</si>
  <si>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</si>
  <si>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</si>
  <si>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</si>
  <si>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</si>
  <si>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</si>
  <si>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</si>
  <si>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</si>
  <si>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</si>
  <si>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</si>
  <si>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</si>
  <si>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</si>
  <si>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</si>
  <si>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</si>
  <si>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</si>
  <si>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</si>
  <si>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</si>
  <si>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</si>
  <si>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</si>
  <si>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</si>
  <si>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</si>
  <si>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</si>
  <si>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</si>
  <si>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</si>
  <si>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</si>
  <si>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</si>
  <si>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</si>
  <si>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</si>
  <si>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</si>
  <si>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</si>
  <si>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</si>
  <si>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</si>
  <si>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</si>
  <si>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</si>
  <si>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</si>
  <si>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</si>
  <si>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</si>
  <si>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</si>
  <si>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</si>
  <si>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</si>
  <si>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</si>
  <si>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</si>
  <si>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</si>
  <si>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</si>
  <si>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</si>
  <si>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</si>
  <si>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</si>
  <si>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</si>
  <si>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</si>
  <si>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</si>
  <si>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</si>
  <si>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</si>
  <si>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</si>
  <si>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</si>
  <si>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</si>
  <si>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</si>
  <si>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</si>
  <si>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</si>
  <si>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</si>
  <si>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</si>
  <si>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</si>
  <si>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</si>
  <si>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</si>
  <si>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</si>
  <si>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</si>
  <si>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</si>
  <si>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</si>
  <si>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</si>
  <si>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</si>
  <si>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</si>
  <si>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</si>
  <si>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</si>
  <si>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</si>
  <si>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</si>
  <si>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</si>
  <si>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</si>
  <si>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</si>
  <si>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</si>
  <si>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</si>
  <si>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</si>
  <si>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</si>
  <si>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</si>
  <si>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</si>
  <si>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</si>
  <si>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</si>
  <si>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</si>
  <si>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</si>
  <si>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</si>
  <si>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</si>
  <si>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</si>
  <si>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</si>
  <si>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</si>
  <si>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</si>
  <si>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</si>
  <si>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</si>
  <si>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</si>
  <si>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</si>
  <si>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</si>
  <si>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</si>
  <si>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</si>
  <si>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</si>
  <si>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</si>
  <si>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</si>
  <si>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</si>
  <si>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</si>
  <si>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</si>
  <si>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</si>
  <si>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</si>
  <si>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</si>
  <si>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</si>
  <si>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</si>
  <si>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</si>
  <si>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</si>
  <si>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</si>
  <si>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</si>
  <si>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</si>
  <si>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</si>
  <si>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</si>
  <si>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</si>
  <si>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</si>
  <si>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</si>
  <si>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</si>
  <si>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</si>
  <si>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</si>
  <si>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</si>
  <si>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</si>
  <si>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</si>
  <si>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</si>
  <si>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</si>
  <si>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</si>
  <si>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</si>
  <si>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</si>
  <si>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</si>
  <si>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</si>
  <si>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</si>
  <si>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</si>
  <si>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</si>
  <si>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</si>
  <si>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</si>
  <si>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</si>
  <si>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</si>
  <si>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</si>
  <si>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</si>
  <si>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</si>
  <si>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</si>
  <si>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</si>
  <si>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</si>
  <si>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</si>
  <si>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</si>
  <si>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</si>
  <si>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</si>
  <si>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</si>
  <si>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</si>
  <si>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</si>
  <si>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</si>
  <si>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</si>
  <si>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</si>
  <si>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</si>
  <si>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</si>
  <si>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</si>
  <si>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</si>
  <si>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</si>
  <si>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</si>
  <si>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</si>
  <si>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</si>
  <si>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</si>
  <si>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</si>
  <si>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</si>
  <si>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</si>
  <si>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</si>
  <si>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</si>
  <si>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</si>
  <si>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</si>
  <si>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</si>
  <si>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</si>
  <si>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</si>
  <si>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</si>
  <si>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</si>
  <si>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</si>
  <si>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</si>
  <si>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</si>
  <si>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</si>
  <si>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</si>
  <si>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</si>
  <si>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</si>
  <si>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</si>
  <si>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</si>
  <si>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</si>
  <si>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</si>
  <si>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</si>
  <si>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</si>
  <si>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</si>
  <si>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</si>
  <si>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</si>
  <si>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</si>
  <si>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</si>
  <si>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</si>
  <si>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</si>
  <si>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</si>
  <si>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</si>
  <si>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</si>
  <si>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</si>
  <si>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</si>
  <si>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</si>
  <si>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</si>
  <si>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</si>
  <si>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</si>
  <si>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</si>
  <si>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</si>
  <si>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</si>
  <si>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</si>
  <si>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</si>
  <si>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</si>
  <si>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</si>
  <si>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</si>
  <si>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</si>
  <si>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</si>
  <si>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</si>
  <si>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</si>
  <si>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</si>
  <si>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</si>
  <si>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</si>
  <si>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</si>
  <si>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</si>
  <si>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</si>
  <si>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</si>
  <si>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</si>
  <si>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</si>
  <si>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</si>
  <si>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</si>
  <si>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</si>
  <si>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</si>
  <si>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</si>
  <si>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</si>
  <si>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</si>
  <si>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</si>
  <si>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</si>
  <si>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</si>
  <si>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</si>
  <si>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</si>
  <si>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</si>
  <si>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</si>
  <si>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</si>
  <si>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</si>
  <si>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</si>
  <si>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</si>
  <si>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</si>
  <si>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</si>
  <si>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</si>
  <si>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</si>
  <si>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</si>
  <si>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</si>
  <si>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</si>
  <si>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</si>
  <si>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</si>
  <si>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</si>
  <si>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</si>
  <si>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</si>
  <si>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</si>
  <si>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</si>
  <si>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</si>
  <si>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</si>
  <si>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</si>
  <si>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</si>
  <si>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</si>
  <si>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</si>
  <si>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</si>
  <si>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</si>
  <si>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</si>
  <si>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</si>
  <si>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</si>
  <si>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</si>
  <si>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</si>
  <si>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</si>
  <si>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</si>
  <si>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</si>
  <si>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</si>
  <si>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</si>
  <si>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</si>
  <si>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</si>
  <si>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</si>
  <si>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</si>
  <si>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</si>
  <si>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</si>
  <si>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</si>
  <si>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</si>
  <si>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</si>
  <si>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</si>
  <si>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</si>
  <si>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</si>
  <si>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</si>
  <si>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</si>
  <si>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</si>
  <si>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</si>
  <si>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</si>
  <si>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</si>
  <si>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</si>
  <si>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</si>
  <si>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</si>
  <si>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</si>
  <si>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</si>
  <si>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</si>
  <si>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</si>
  <si>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</si>
  <si>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</si>
  <si>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</si>
  <si>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</si>
  <si>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</si>
  <si>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</si>
  <si>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</si>
  <si>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</si>
  <si>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</si>
  <si>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</si>
  <si>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</si>
  <si>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</si>
  <si>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</si>
  <si>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</si>
  <si>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</si>
  <si>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</si>
  <si>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</si>
  <si>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</si>
  <si>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</si>
  <si>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</si>
  <si>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</si>
  <si>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</si>
  <si>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</si>
  <si>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</si>
  <si>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</si>
  <si>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</si>
  <si>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</si>
  <si>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</si>
  <si>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</si>
  <si>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</si>
  <si>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</si>
  <si>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</si>
  <si>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</si>
  <si>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</si>
  <si>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</si>
  <si>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</si>
  <si>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</si>
  <si>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</si>
  <si>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</si>
  <si>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</si>
  <si>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</si>
  <si>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</si>
  <si>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</si>
  <si>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</si>
  <si>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</si>
  <si>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</si>
  <si>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</si>
  <si>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</si>
  <si>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</si>
  <si>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</si>
  <si>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</si>
  <si>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</si>
  <si>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</si>
  <si>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</si>
  <si>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</si>
  <si>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</si>
  <si>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</si>
  <si>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</si>
  <si>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</si>
  <si>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</si>
  <si>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</si>
  <si>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</si>
  <si>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</si>
  <si>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</si>
  <si>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</si>
  <si>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</si>
  <si>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</si>
  <si>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</si>
  <si>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</si>
  <si>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</si>
  <si>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</si>
  <si>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</si>
  <si>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</si>
  <si>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</si>
  <si>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</si>
  <si>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</si>
  <si>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</si>
  <si>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</si>
  <si>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</si>
  <si>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</si>
  <si>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</si>
  <si>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</si>
  <si>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</si>
  <si>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</si>
  <si>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</si>
  <si>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</si>
  <si>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</si>
  <si>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</si>
  <si>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</si>
  <si>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</si>
  <si>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</si>
  <si>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</si>
  <si>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</si>
  <si>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</si>
  <si>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</si>
  <si>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</si>
  <si>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</si>
  <si>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</si>
  <si>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</si>
  <si>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</si>
  <si>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</si>
  <si>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</si>
  <si>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</si>
  <si>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</si>
  <si>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</si>
  <si>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</si>
  <si>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</si>
  <si>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</si>
  <si>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</si>
  <si>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</si>
  <si>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</si>
  <si>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</si>
  <si>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</si>
  <si>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</si>
  <si>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</si>
  <si>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</si>
  <si>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</si>
  <si>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</si>
  <si>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</si>
  <si>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</si>
  <si>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</si>
  <si>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</si>
  <si>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</si>
  <si>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</si>
  <si>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</si>
  <si>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</si>
  <si>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</si>
  <si>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</si>
  <si>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</si>
  <si>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</si>
  <si>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</si>
  <si>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</si>
  <si>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</si>
  <si>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</si>
  <si>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</si>
  <si>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</si>
  <si>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</si>
  <si>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</si>
  <si>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</si>
  <si>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</si>
  <si>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</si>
  <si>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</si>
  <si>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</si>
  <si>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</si>
  <si>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</si>
  <si>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</si>
  <si>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</si>
  <si>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</si>
  <si>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</si>
  <si>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</si>
  <si>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</si>
  <si>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</si>
  <si>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</si>
  <si>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</si>
  <si>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</si>
  <si>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</si>
  <si>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</si>
  <si>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</si>
  <si>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</si>
  <si>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</si>
  <si>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</si>
  <si>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</si>
  <si>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</si>
  <si>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</si>
  <si>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</si>
  <si>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</si>
  <si>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</si>
  <si>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</si>
  <si>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</si>
  <si>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</si>
  <si>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</si>
  <si>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</si>
  <si>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</si>
  <si>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</si>
  <si>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</si>
  <si>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</si>
  <si>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</si>
  <si>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</si>
  <si>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</si>
  <si>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</si>
  <si>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</si>
  <si>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</si>
  <si>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</si>
  <si>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</si>
  <si>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</si>
  <si>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</si>
  <si>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</si>
  <si>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</si>
  <si>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</si>
  <si>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</si>
  <si>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</si>
  <si>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</si>
  <si>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</si>
  <si>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</si>
  <si>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</si>
  <si>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</si>
  <si>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</si>
  <si>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</si>
  <si>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</si>
  <si>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</si>
  <si>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</si>
  <si>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</si>
  <si>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</si>
  <si>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</si>
  <si>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</si>
  <si>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</si>
  <si>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</si>
  <si>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</si>
  <si>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</si>
  <si>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</si>
  <si>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</si>
  <si>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</si>
  <si>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</si>
  <si>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</si>
  <si>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</si>
  <si>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</si>
  <si>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</si>
  <si>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</si>
  <si>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</si>
  <si>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</si>
  <si>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</si>
  <si>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</si>
  <si>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</si>
  <si>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</si>
  <si>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</si>
  <si>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</si>
  <si>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</si>
  <si>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</si>
  <si>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</si>
  <si>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</si>
  <si>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</si>
  <si>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</si>
  <si>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</si>
  <si>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</si>
  <si>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</si>
  <si>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</si>
  <si>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</si>
  <si>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</si>
  <si>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</si>
  <si>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</si>
  <si>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</si>
  <si>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</si>
  <si>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</si>
  <si>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</si>
  <si>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</si>
  <si>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</si>
  <si>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</si>
  <si>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</si>
  <si>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</si>
  <si>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</si>
  <si>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</si>
  <si>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</si>
  <si>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</si>
  <si>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</si>
  <si>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</si>
  <si>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</si>
  <si>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</si>
  <si>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</si>
  <si>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</si>
  <si>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</si>
  <si>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</si>
  <si>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</si>
  <si>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</si>
  <si>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</si>
  <si>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</si>
  <si>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</si>
  <si>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</si>
  <si>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</si>
  <si>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</si>
  <si>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</si>
  <si>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</si>
  <si>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</si>
  <si>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</si>
  <si>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</si>
  <si>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</si>
  <si>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</si>
  <si>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</si>
  <si>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</si>
  <si>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</si>
  <si>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</si>
  <si>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</si>
  <si>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</si>
  <si>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</si>
  <si>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</si>
  <si>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</si>
  <si>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</si>
  <si>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</si>
  <si>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</si>
  <si>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</si>
  <si>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</si>
  <si>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</si>
  <si>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</si>
  <si>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</si>
  <si>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</si>
  <si>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</si>
  <si>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</si>
  <si>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</si>
  <si>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</si>
  <si>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</si>
  <si>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</si>
  <si>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</si>
  <si>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</si>
  <si>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</si>
  <si>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</si>
  <si>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</si>
  <si>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</si>
  <si>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</si>
  <si>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</si>
  <si>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</si>
  <si>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</si>
  <si>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</si>
  <si>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</si>
  <si>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</si>
  <si>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</si>
  <si>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</si>
  <si>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</si>
  <si>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</si>
  <si>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</si>
  <si>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</si>
  <si>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</si>
  <si>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</si>
  <si>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</si>
  <si>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</si>
  <si>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</si>
  <si>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</si>
  <si>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</si>
  <si>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</si>
  <si>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</si>
  <si>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</si>
  <si>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</si>
  <si>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</si>
  <si>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</si>
  <si>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</si>
  <si>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</si>
  <si>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</si>
  <si>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</si>
  <si>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</si>
  <si>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</si>
  <si>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</si>
  <si>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</si>
  <si>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</si>
  <si>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</si>
  <si>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</si>
  <si>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</si>
  <si>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</si>
  <si>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</si>
  <si>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</si>
  <si>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</si>
  <si>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</si>
  <si>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</si>
  <si>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</si>
  <si>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</si>
  <si>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</si>
  <si>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</si>
  <si>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</si>
  <si>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</si>
  <si>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</si>
  <si>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</si>
  <si>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</si>
  <si>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</si>
  <si>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</si>
  <si>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</si>
  <si>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</si>
  <si>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</si>
  <si>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</si>
  <si>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</si>
  <si>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</si>
  <si>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</si>
  <si>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</si>
  <si>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</si>
  <si>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</si>
  <si>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</si>
  <si>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</si>
  <si>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</si>
  <si>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</si>
  <si>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</si>
  <si>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</si>
  <si>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</si>
  <si>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</si>
  <si>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</si>
  <si>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</si>
  <si>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</si>
  <si>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</si>
  <si>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</si>
  <si>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</si>
  <si>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</si>
  <si>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</si>
  <si>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</si>
  <si>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</si>
  <si>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</si>
  <si>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</si>
  <si>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</si>
  <si>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</si>
  <si>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</si>
  <si>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</si>
  <si>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</si>
  <si>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</si>
  <si>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</si>
  <si>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</si>
  <si>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</si>
  <si>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</si>
  <si>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</si>
  <si>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</si>
  <si>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</si>
  <si>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</si>
  <si>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</si>
  <si>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</si>
  <si>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</si>
  <si>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</si>
  <si>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</si>
  <si>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</si>
  <si>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</si>
  <si>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</si>
  <si>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</si>
  <si>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</si>
  <si>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</si>
  <si>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</si>
  <si>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</si>
  <si>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</si>
  <si>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</si>
  <si>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</si>
  <si>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</si>
  <si>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</si>
  <si>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</si>
  <si>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</si>
  <si>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</si>
  <si>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</si>
  <si>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</si>
  <si>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</si>
  <si>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</si>
  <si>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</si>
  <si>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</si>
  <si>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</si>
  <si>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</si>
  <si>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</si>
  <si>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</si>
  <si>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</si>
  <si>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</si>
  <si>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</si>
  <si>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</si>
  <si>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</si>
  <si>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</si>
  <si>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</si>
  <si>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</si>
  <si>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</si>
  <si>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</si>
  <si>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</si>
  <si>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</si>
  <si>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</si>
  <si>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</si>
  <si>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</si>
  <si>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</si>
  <si>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</si>
  <si>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</si>
  <si>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</si>
  <si>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</si>
  <si>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</si>
  <si>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</si>
  <si>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</si>
  <si>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</si>
  <si>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</si>
  <si>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</si>
  <si>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</si>
  <si>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</si>
  <si>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</si>
  <si>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</si>
  <si>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</si>
  <si>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</si>
  <si>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</si>
  <si>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</si>
  <si>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</si>
  <si>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</si>
  <si>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</si>
  <si>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</si>
  <si>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</si>
  <si>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</si>
  <si>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</si>
  <si>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</si>
  <si>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</si>
  <si>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</si>
  <si>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</si>
  <si>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</si>
  <si>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</si>
  <si>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</si>
  <si>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</si>
  <si>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</si>
  <si>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</si>
  <si>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</si>
  <si>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</si>
  <si>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</si>
  <si>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</si>
  <si>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</si>
  <si>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</si>
  <si>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</si>
  <si>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</si>
  <si>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</si>
  <si>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</si>
  <si>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</si>
  <si>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</si>
  <si>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</si>
  <si>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</si>
  <si>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</si>
  <si>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</si>
  <si>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</si>
  <si>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</si>
  <si>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</si>
  <si>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</si>
  <si>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</si>
  <si>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</si>
  <si>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</si>
  <si>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</si>
  <si>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</si>
  <si>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</si>
  <si>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</si>
  <si>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</si>
  <si>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</si>
  <si>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</si>
  <si>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</si>
  <si>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</si>
  <si>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</si>
  <si>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</si>
  <si>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</si>
  <si>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</si>
  <si>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</si>
  <si>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</si>
  <si>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</si>
  <si>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</si>
  <si>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</si>
  <si>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</si>
  <si>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</si>
  <si>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</si>
  <si>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</si>
  <si>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</si>
  <si>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</si>
  <si>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</si>
  <si>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</si>
  <si>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</si>
  <si>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</si>
  <si>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</si>
  <si>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</si>
  <si>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</si>
  <si>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</si>
  <si>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</si>
  <si>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</si>
  <si>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</si>
  <si>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</si>
  <si>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</si>
  <si>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</si>
  <si>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</si>
  <si>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</si>
  <si>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</si>
  <si>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</si>
  <si>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</si>
  <si>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</si>
  <si>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</si>
  <si>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</si>
  <si>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</si>
  <si>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</si>
  <si>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</si>
  <si>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</si>
  <si>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</si>
  <si>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</si>
  <si>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</si>
  <si>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</si>
  <si>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</si>
  <si>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</si>
  <si>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</si>
  <si>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</si>
  <si>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</si>
  <si>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</si>
  <si>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</si>
  <si>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</si>
  <si>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</si>
  <si>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</si>
  <si>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</si>
  <si>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</si>
  <si>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</si>
  <si>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</si>
  <si>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</si>
  <si>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</si>
  <si>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</si>
  <si>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</si>
  <si>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</si>
  <si>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</si>
  <si>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</si>
  <si>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</si>
  <si>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</si>
  <si>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</si>
  <si>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</si>
  <si>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</si>
  <si>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</si>
  <si>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</si>
  <si>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</si>
  <si>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</si>
  <si>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</si>
  <si>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</si>
  <si>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</si>
  <si>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</si>
  <si>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</si>
  <si>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</si>
  <si>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</si>
  <si>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</si>
  <si>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</si>
  <si>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</si>
  <si>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</si>
  <si>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</si>
  <si>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</si>
  <si>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</si>
  <si>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</si>
  <si>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</si>
  <si>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</si>
  <si>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</si>
  <si>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</si>
  <si>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</si>
  <si>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</si>
  <si>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</si>
  <si>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</si>
  <si>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</si>
  <si>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</si>
  <si>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</si>
  <si>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</si>
  <si>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</si>
  <si>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</si>
  <si>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</si>
  <si>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</si>
  <si>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</si>
  <si>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</si>
  <si>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</si>
  <si>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</si>
  <si>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</si>
  <si>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</si>
  <si>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</si>
  <si>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</si>
  <si>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</si>
  <si>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</si>
  <si>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</si>
  <si>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</si>
  <si>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</si>
  <si>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</si>
  <si>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</si>
  <si>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</si>
  <si>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</si>
  <si>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</si>
  <si>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</si>
  <si>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</si>
  <si>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</si>
  <si>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</si>
  <si>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</si>
  <si>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</si>
  <si>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</si>
  <si>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</si>
  <si>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</si>
  <si>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</si>
  <si>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</si>
  <si>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</si>
  <si>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</si>
  <si>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</si>
  <si>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</si>
  <si>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</si>
  <si>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</si>
  <si>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</si>
  <si>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</si>
  <si>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</si>
  <si>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</si>
  <si>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</si>
  <si>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</si>
  <si>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</si>
  <si>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</si>
  <si>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</si>
  <si>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</si>
  <si>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</si>
  <si>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</si>
  <si>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</si>
  <si>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</si>
  <si>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</si>
  <si>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</si>
  <si>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</si>
  <si>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</si>
  <si>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</si>
  <si>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</si>
  <si>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</si>
  <si>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</si>
  <si>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</si>
  <si>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</si>
  <si>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</si>
  <si>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</si>
  <si>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</si>
  <si>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</si>
  <si>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</si>
  <si>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</si>
  <si>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</si>
  <si>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</si>
  <si>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</si>
  <si>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</si>
  <si>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</si>
  <si>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</si>
  <si>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</si>
  <si>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</si>
  <si>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</si>
  <si>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</si>
  <si>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</si>
  <si>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</si>
  <si>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</si>
  <si>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</si>
  <si>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</si>
  <si>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</si>
  <si>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</si>
  <si>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</si>
  <si>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</si>
  <si>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</si>
  <si>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</si>
  <si>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</si>
  <si>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</si>
  <si>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</si>
  <si>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</si>
  <si>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</si>
  <si>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</si>
  <si>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</si>
  <si>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</si>
  <si>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</si>
  <si>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</si>
  <si>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</si>
  <si>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</si>
  <si>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</si>
  <si>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</si>
  <si>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</si>
  <si>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</si>
  <si>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</si>
  <si>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</si>
  <si>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</si>
  <si>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</si>
  <si>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</si>
  <si>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</si>
  <si>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</si>
  <si>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</si>
  <si>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</si>
  <si>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</si>
  <si>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</si>
  <si>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</si>
  <si>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</si>
  <si>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</si>
  <si>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</si>
  <si>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</si>
  <si>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</si>
  <si>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</si>
  <si>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</si>
  <si>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</si>
  <si>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</si>
  <si>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</si>
  <si>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</si>
  <si>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</si>
  <si>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</si>
  <si>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</si>
  <si>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</si>
  <si>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</si>
  <si>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</si>
  <si>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</si>
  <si>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</si>
  <si>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</si>
  <si>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</si>
  <si>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</si>
  <si>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</si>
  <si>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</si>
  <si>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</si>
  <si>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</si>
  <si>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</si>
  <si>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</si>
  <si>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</si>
  <si>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</si>
  <si>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</si>
  <si>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</si>
  <si>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</si>
  <si>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</si>
  <si>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</si>
  <si>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</si>
  <si>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</si>
  <si>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</si>
  <si>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</si>
  <si>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</si>
  <si>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</si>
  <si>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</si>
  <si>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</si>
  <si>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</si>
  <si>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</si>
  <si>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</si>
  <si>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</si>
  <si>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</si>
  <si>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</si>
  <si>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</si>
  <si>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</si>
  <si>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</si>
  <si>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</si>
  <si>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</si>
  <si>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</si>
  <si>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</si>
  <si>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</si>
  <si>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</si>
  <si>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</si>
  <si>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</si>
  <si>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</si>
  <si>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</si>
  <si>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</si>
  <si>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</si>
  <si>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</si>
  <si>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</si>
  <si>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</si>
  <si>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</si>
  <si>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</si>
  <si>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</si>
  <si>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</si>
  <si>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</si>
  <si>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</si>
  <si>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</si>
  <si>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</si>
  <si>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</si>
  <si>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</si>
  <si>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</si>
  <si>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</si>
  <si>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</si>
  <si>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</si>
  <si>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</si>
  <si>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</si>
  <si>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</si>
  <si>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</si>
  <si>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</si>
  <si>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</si>
  <si>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</si>
  <si>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</si>
  <si>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</si>
  <si>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</si>
  <si>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</si>
  <si>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</si>
  <si>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</si>
  <si>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</si>
  <si>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</si>
  <si>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</si>
  <si>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</si>
  <si>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</si>
  <si>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</si>
  <si>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</si>
  <si>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</si>
  <si>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</si>
  <si>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</si>
  <si>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</si>
  <si>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</si>
  <si>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</si>
  <si>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</si>
  <si>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</si>
  <si>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</si>
  <si>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</si>
  <si>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</si>
  <si>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</si>
  <si>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</si>
  <si>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</si>
  <si>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</si>
  <si>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</si>
  <si>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</si>
  <si>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</si>
  <si>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</si>
  <si>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</si>
  <si>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</si>
  <si>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</si>
  <si>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</si>
  <si>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</si>
  <si>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</si>
  <si>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</si>
  <si>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</si>
  <si>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</si>
  <si>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</si>
  <si>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</si>
  <si>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</si>
  <si>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</si>
  <si>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</si>
  <si>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</si>
  <si>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</si>
  <si>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</si>
  <si>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</si>
  <si>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</si>
  <si>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</si>
  <si>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</si>
  <si>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</si>
  <si>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</si>
  <si>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</si>
  <si>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</si>
  <si>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</si>
  <si>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</si>
  <si>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</si>
  <si>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</si>
  <si>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</si>
  <si>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</si>
  <si>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</si>
  <si>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</si>
  <si>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</si>
  <si>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</si>
  <si>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</si>
  <si>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</si>
  <si>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</si>
  <si>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</si>
  <si>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</si>
  <si>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</si>
  <si>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</si>
  <si>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</si>
  <si>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</si>
  <si>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</si>
  <si>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</si>
  <si>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</si>
  <si>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</si>
  <si>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</si>
  <si>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</si>
  <si>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</si>
  <si>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</si>
  <si>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</si>
  <si>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</si>
  <si>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</si>
  <si>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</si>
  <si>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</si>
  <si>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</si>
  <si>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</si>
  <si>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</si>
  <si>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</si>
  <si>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</si>
  <si>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</si>
  <si>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</si>
  <si>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</si>
  <si>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</si>
  <si>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</si>
  <si>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</si>
  <si>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</si>
  <si>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</si>
  <si>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</si>
  <si>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</si>
  <si>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</si>
  <si>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</si>
  <si>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</si>
  <si>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</si>
  <si>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</si>
  <si>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</si>
  <si>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</si>
  <si>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</si>
  <si>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</si>
  <si>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</si>
  <si>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</si>
  <si>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</si>
  <si>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</si>
  <si>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</si>
  <si>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</si>
  <si>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</si>
  <si>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</si>
  <si>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</si>
  <si>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</si>
  <si>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</si>
  <si>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</si>
  <si>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</si>
  <si>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</si>
  <si>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</si>
  <si>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</si>
  <si>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</si>
  <si>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</si>
  <si>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</si>
  <si>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</si>
  <si>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</si>
  <si>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</si>
  <si>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</si>
  <si>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</si>
  <si>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</si>
  <si>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</si>
  <si>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</si>
  <si>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</si>
  <si>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</si>
  <si>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</si>
  <si>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</si>
  <si>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</si>
  <si>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</si>
  <si>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</si>
  <si>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</si>
  <si>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</si>
  <si>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</si>
  <si>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</si>
  <si>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</si>
  <si>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</si>
  <si>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</si>
  <si>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</si>
  <si>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</si>
  <si>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</si>
  <si>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</si>
  <si>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</si>
  <si>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</si>
  <si>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</si>
  <si>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</si>
  <si>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</si>
  <si>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</si>
  <si>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</si>
  <si>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</si>
  <si>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</si>
  <si>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</si>
  <si>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</si>
  <si>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</si>
  <si>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</si>
  <si>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</si>
  <si>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</si>
  <si>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</si>
  <si>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</si>
  <si>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</si>
  <si>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</si>
  <si>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</si>
  <si>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</si>
  <si>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</si>
  <si>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</si>
  <si>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</si>
  <si>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</si>
  <si>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</si>
  <si>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</si>
  <si>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</si>
  <si>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</si>
  <si>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</si>
  <si>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</si>
  <si>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</si>
  <si>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</si>
  <si>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</si>
  <si>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</si>
  <si>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</si>
  <si>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</si>
  <si>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</si>
  <si>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</si>
  <si>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</si>
  <si>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</si>
  <si>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</si>
  <si>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</si>
  <si>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</si>
  <si>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</si>
  <si>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</si>
  <si>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</si>
  <si>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</si>
  <si>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</si>
  <si>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</si>
  <si>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</si>
  <si>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</si>
  <si>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</si>
  <si>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</si>
  <si>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</si>
  <si>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</si>
  <si>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</si>
  <si>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</si>
  <si>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</si>
  <si>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</si>
  <si>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</si>
  <si>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</si>
  <si>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</si>
  <si>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</si>
  <si>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</si>
  <si>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</si>
  <si>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</si>
  <si>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</si>
  <si>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</si>
  <si>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</si>
  <si>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</si>
  <si>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</si>
  <si>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</si>
  <si>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</si>
  <si>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</si>
  <si>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</si>
  <si>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</si>
  <si>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</si>
  <si>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</si>
  <si>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</si>
  <si>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</si>
  <si>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</si>
  <si>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</si>
  <si>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</si>
  <si>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</si>
  <si>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</si>
  <si>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</si>
  <si>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</si>
  <si>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</si>
  <si>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</si>
  <si>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</si>
  <si>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</si>
  <si>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</si>
  <si>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</si>
  <si>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</si>
  <si>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</si>
  <si>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</si>
  <si>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</si>
  <si>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</si>
  <si>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</si>
  <si>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</si>
  <si>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</si>
  <si>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</si>
  <si>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</si>
  <si>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</si>
  <si>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</si>
  <si>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</si>
  <si>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</si>
  <si>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</si>
  <si>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</si>
  <si>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</si>
  <si>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</si>
  <si>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</si>
  <si>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</si>
  <si>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</si>
  <si>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</si>
  <si>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</si>
  <si>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</si>
  <si>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</si>
  <si>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</si>
  <si>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</si>
  <si>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</si>
  <si>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</si>
  <si>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</si>
  <si>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</si>
  <si>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</si>
  <si>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</si>
  <si>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</si>
  <si>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</si>
  <si>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</si>
  <si>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</si>
  <si>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</si>
  <si>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</si>
  <si>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</si>
  <si>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</si>
  <si>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</si>
  <si>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</si>
  <si>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</si>
  <si>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</si>
  <si>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</si>
  <si>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</si>
  <si>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</si>
  <si>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</si>
  <si>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</si>
  <si>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</si>
  <si>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</si>
  <si>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</si>
  <si>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</si>
  <si>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</si>
  <si>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</si>
  <si>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</si>
  <si>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</si>
  <si>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</si>
  <si>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</si>
  <si>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</si>
  <si>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</si>
  <si>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</si>
  <si>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</si>
  <si>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</si>
  <si>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</si>
  <si>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</si>
  <si>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</si>
  <si>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</si>
  <si>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</si>
  <si>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</si>
  <si>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</si>
  <si>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</si>
  <si>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</si>
  <si>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</si>
  <si>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</si>
  <si>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</si>
  <si>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</si>
  <si>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</si>
  <si>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</si>
  <si>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</si>
  <si>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</si>
  <si>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</si>
  <si>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</si>
  <si>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</si>
  <si>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</si>
  <si>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</si>
  <si>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</si>
  <si>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</si>
  <si>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</si>
  <si>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</si>
  <si>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</si>
  <si>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</si>
  <si>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</si>
  <si>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</si>
  <si>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</si>
  <si>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</si>
  <si>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</si>
  <si>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</si>
  <si>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</si>
  <si>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</si>
  <si>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</si>
  <si>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</si>
  <si>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</si>
  <si>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</si>
  <si>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</si>
  <si>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</si>
  <si>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</si>
  <si>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</si>
  <si>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</si>
  <si>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</si>
  <si>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</si>
  <si>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</si>
  <si>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</si>
  <si>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</si>
  <si>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</si>
  <si>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</si>
  <si>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</si>
  <si>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</si>
  <si>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</si>
  <si>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</si>
  <si>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</si>
  <si>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</si>
  <si>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</si>
  <si>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</si>
  <si>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</si>
  <si>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</si>
  <si>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</si>
  <si>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</si>
  <si>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</si>
  <si>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</si>
  <si>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</si>
  <si>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</si>
  <si>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</si>
  <si>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</si>
  <si>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</si>
  <si>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</si>
  <si>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</si>
  <si>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</si>
  <si>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</si>
  <si>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</si>
  <si>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</si>
  <si>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</si>
  <si>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</si>
  <si>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</si>
  <si>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</si>
  <si>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</si>
  <si>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</si>
  <si>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</si>
  <si>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</si>
  <si>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</si>
  <si>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</si>
  <si>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</si>
  <si>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</si>
  <si>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</si>
  <si>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</si>
  <si>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</si>
  <si>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</si>
  <si>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</si>
  <si>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</si>
  <si>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</si>
  <si>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</si>
  <si>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</si>
  <si>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</si>
  <si>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</si>
  <si>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</si>
  <si>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</si>
  <si>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</si>
  <si>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</si>
  <si>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</si>
  <si>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</si>
  <si>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</si>
  <si>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</si>
  <si>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</si>
  <si>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</si>
  <si>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</si>
  <si>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</si>
  <si>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</si>
  <si>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</si>
  <si>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</si>
  <si>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</si>
  <si>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</si>
  <si>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</si>
  <si>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</si>
  <si>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</si>
  <si>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</si>
  <si>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</si>
  <si>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</si>
  <si>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</si>
  <si>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</si>
  <si>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</si>
  <si>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</si>
  <si>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</si>
  <si>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</si>
  <si>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</si>
  <si>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</si>
  <si>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</si>
  <si>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</si>
  <si>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</si>
  <si>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</si>
  <si>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</si>
  <si>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</si>
  <si>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</si>
  <si>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</si>
  <si>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</si>
  <si>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</si>
  <si>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</si>
  <si>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</si>
  <si>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</si>
  <si>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</si>
  <si>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</si>
  <si>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</si>
  <si>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</si>
  <si>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</si>
  <si>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</si>
  <si>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</si>
  <si>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</si>
  <si>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</si>
  <si>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</si>
  <si>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</si>
  <si>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</si>
  <si>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</si>
  <si>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</si>
  <si>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</si>
  <si>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</si>
  <si>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</si>
  <si>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</si>
  <si>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</si>
  <si>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</si>
  <si>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</si>
  <si>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</si>
  <si>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</si>
  <si>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</si>
  <si>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</si>
  <si>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</si>
  <si>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</si>
  <si>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</si>
  <si>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</si>
  <si>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</si>
  <si>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</si>
  <si>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</si>
  <si>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</si>
  <si>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</si>
  <si>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</si>
  <si>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</si>
  <si>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</si>
  <si>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</si>
  <si>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</si>
  <si>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</si>
  <si>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</si>
  <si>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</si>
  <si>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</si>
  <si>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</si>
  <si>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</si>
  <si>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</si>
  <si>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</si>
  <si>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</si>
  <si>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</si>
  <si>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</si>
  <si>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</si>
  <si>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</si>
  <si>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</si>
  <si>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</si>
  <si>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</si>
  <si>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</si>
  <si>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</si>
  <si>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</si>
  <si>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</si>
  <si>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</si>
  <si>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</si>
  <si>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</si>
  <si>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</si>
  <si>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</si>
  <si>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</si>
  <si>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</si>
  <si>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</si>
  <si>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</si>
  <si>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</si>
  <si>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</si>
  <si>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</si>
  <si>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</si>
  <si>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</si>
  <si>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</si>
  <si>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</si>
  <si>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</si>
  <si>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</si>
  <si>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</si>
  <si>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</si>
  <si>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</si>
  <si>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</si>
  <si>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</si>
  <si>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</si>
  <si>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</si>
  <si>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</si>
  <si>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</si>
  <si>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</si>
  <si>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</si>
  <si>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</si>
  <si>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</si>
  <si>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</si>
  <si>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</si>
  <si>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</si>
  <si>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</si>
  <si>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</si>
  <si>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</si>
  <si>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</si>
  <si>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</si>
  <si>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</si>
  <si>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</si>
  <si>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</si>
  <si>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</si>
  <si>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</si>
  <si>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</si>
  <si>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</si>
  <si>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</si>
  <si>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</si>
  <si>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</si>
  <si>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</si>
  <si>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</si>
  <si>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</si>
  <si>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</si>
  <si>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</si>
  <si>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</si>
  <si>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</si>
  <si>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</si>
  <si>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</si>
  <si>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</si>
  <si>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</si>
  <si>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</si>
  <si>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</si>
  <si>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</si>
  <si>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</si>
  <si>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</si>
  <si>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</si>
  <si>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</si>
  <si>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</si>
  <si>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</si>
  <si>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</si>
  <si>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</si>
  <si>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</si>
  <si>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</si>
  <si>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</si>
  <si>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</si>
  <si>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</si>
  <si>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</si>
  <si>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</si>
  <si>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</si>
  <si>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</si>
  <si>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</si>
  <si>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</si>
  <si>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</si>
  <si>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</si>
  <si>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</si>
  <si>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</si>
  <si>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</si>
  <si>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</si>
  <si>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</si>
  <si>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</si>
  <si>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</si>
  <si>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</si>
  <si>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</si>
  <si>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</si>
  <si>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</si>
  <si>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</si>
  <si>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</si>
  <si>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</si>
  <si>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</si>
  <si>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</si>
  <si>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</si>
  <si>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</si>
  <si>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</si>
  <si>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</si>
  <si>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</si>
  <si>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</si>
  <si>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</si>
  <si>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</si>
  <si>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</si>
  <si>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</si>
  <si>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</si>
  <si>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</si>
  <si>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</si>
  <si>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</si>
  <si>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</si>
  <si>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</si>
  <si>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</si>
  <si>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</si>
  <si>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</si>
  <si>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</si>
  <si>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</si>
  <si>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</si>
  <si>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</si>
  <si>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</si>
  <si>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</si>
  <si>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</si>
  <si>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</si>
  <si>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</si>
  <si>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</si>
  <si>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</si>
  <si>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</si>
  <si>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</si>
  <si>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</si>
  <si>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</si>
  <si>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</si>
  <si>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</si>
  <si>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</si>
  <si>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</si>
  <si>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</si>
  <si>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</si>
  <si>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</si>
  <si>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</si>
  <si>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</si>
  <si>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</si>
  <si>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</si>
  <si>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</si>
  <si>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</si>
  <si>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</si>
  <si>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</si>
  <si>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</si>
  <si>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</si>
  <si>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</si>
  <si>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</si>
  <si>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</si>
  <si>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</si>
  <si>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</si>
  <si>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</si>
  <si>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</si>
  <si>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</si>
  <si>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</si>
  <si>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</si>
  <si>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</si>
  <si>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</si>
  <si>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</si>
  <si>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</si>
  <si>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</si>
  <si>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</si>
  <si>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</si>
  <si>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</si>
  <si>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</si>
  <si>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</si>
  <si>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</si>
  <si>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</si>
  <si>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</si>
  <si>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</si>
  <si>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</si>
  <si>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</si>
  <si>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</si>
  <si>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</si>
  <si>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</si>
  <si>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</si>
  <si>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</si>
  <si>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</si>
  <si>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</si>
  <si>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</si>
  <si>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</si>
  <si>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</si>
  <si>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</si>
  <si>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</si>
  <si>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</si>
  <si>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</si>
  <si>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</si>
  <si>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</si>
  <si>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</si>
  <si>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</si>
  <si>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</si>
  <si>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</si>
  <si>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</si>
  <si>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</si>
  <si>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</si>
  <si>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</si>
  <si>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</si>
  <si>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</si>
  <si>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</si>
  <si>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</si>
  <si>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</si>
  <si>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</si>
  <si>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</si>
  <si>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</si>
  <si>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</si>
  <si>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</si>
  <si>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</si>
  <si>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</si>
  <si>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</si>
  <si>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</si>
  <si>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</si>
  <si>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</si>
  <si>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</si>
  <si>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</si>
  <si>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</si>
  <si>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</si>
  <si>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</si>
  <si>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</si>
  <si>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</si>
  <si>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</si>
  <si>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</si>
  <si>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</si>
  <si>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</si>
  <si>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</si>
  <si>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</si>
  <si>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</si>
  <si>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</si>
  <si>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</si>
  <si>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</si>
  <si>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</si>
  <si>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</si>
  <si>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</si>
  <si>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</si>
  <si>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</si>
  <si>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</si>
  <si>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</si>
  <si>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</si>
  <si>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</si>
  <si>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</si>
  <si>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</si>
  <si>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</si>
  <si>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</si>
  <si>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</si>
  <si>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</si>
  <si>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</si>
  <si>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</si>
  <si>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</si>
  <si>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</si>
  <si>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</si>
  <si>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</si>
  <si>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</si>
  <si>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</si>
  <si>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</si>
  <si>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</si>
  <si>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</si>
  <si>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</si>
  <si>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</si>
  <si>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</si>
  <si>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</si>
  <si>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</si>
  <si>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</si>
  <si>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</si>
  <si>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</si>
  <si>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</si>
  <si>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</si>
  <si>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</si>
  <si>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</si>
  <si>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</si>
  <si>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</si>
  <si>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</si>
  <si>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</si>
  <si>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</si>
  <si>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</si>
  <si>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</si>
  <si>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</si>
  <si>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</si>
  <si>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</si>
  <si>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</si>
  <si>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</si>
  <si>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</si>
  <si>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</si>
  <si>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</si>
  <si>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</si>
  <si>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</si>
  <si>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</si>
  <si>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</si>
  <si>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</si>
  <si>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</si>
  <si>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</si>
  <si>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</si>
  <si>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</si>
  <si>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</si>
  <si>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</si>
  <si>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</si>
  <si>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</si>
  <si>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</si>
  <si>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</si>
  <si>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</si>
  <si>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</si>
  <si>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</si>
  <si>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</si>
  <si>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</si>
  <si>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</si>
  <si>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</si>
  <si>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</si>
  <si>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</si>
  <si>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</si>
  <si>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</si>
  <si>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</si>
  <si>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</si>
  <si>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</si>
  <si>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</si>
  <si>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</si>
  <si>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</si>
  <si>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</si>
  <si>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</si>
  <si>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</si>
  <si>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</si>
  <si>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</si>
  <si>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</si>
  <si>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</si>
  <si>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</si>
  <si>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</si>
  <si>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</si>
  <si>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</si>
  <si>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</si>
  <si>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</si>
  <si>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</si>
  <si>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</si>
  <si>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</si>
  <si>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</si>
  <si>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</si>
  <si>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</si>
  <si>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</si>
  <si>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</si>
  <si>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</si>
  <si>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</si>
  <si>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</si>
  <si>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</si>
  <si>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</si>
  <si>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</si>
  <si>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</si>
  <si>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</si>
  <si>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</si>
  <si>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</si>
  <si>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</si>
  <si>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</si>
  <si>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</si>
  <si>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</si>
  <si>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</si>
  <si>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</si>
  <si>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</si>
  <si>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</si>
  <si>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</si>
  <si>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</si>
  <si>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</si>
  <si>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</si>
  <si>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</si>
  <si>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</si>
  <si>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</si>
  <si>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</si>
  <si>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</si>
  <si>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</si>
  <si>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</si>
  <si>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</si>
  <si>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</si>
  <si>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</si>
  <si>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</si>
  <si>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</si>
  <si>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</si>
  <si>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</si>
  <si>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</si>
  <si>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</si>
  <si>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</si>
  <si>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</si>
  <si>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</si>
  <si>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</si>
  <si>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</si>
  <si>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</si>
  <si>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</si>
  <si>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</si>
  <si>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</si>
  <si>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</si>
  <si>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</si>
  <si>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</si>
  <si>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</si>
  <si>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</si>
  <si>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</si>
  <si>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</si>
  <si>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</si>
  <si>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</si>
  <si>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</si>
  <si>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</si>
  <si>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</si>
  <si>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</si>
  <si>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</si>
  <si>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</si>
  <si>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</si>
  <si>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</si>
  <si>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</si>
  <si>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</si>
  <si>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</si>
  <si>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</si>
  <si>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</si>
  <si>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</si>
  <si>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</si>
  <si>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</si>
  <si>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</si>
  <si>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</si>
  <si>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</si>
  <si>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</si>
  <si>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</si>
  <si>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</si>
  <si>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</si>
  <si>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</si>
  <si>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</si>
  <si>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</si>
  <si>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</si>
  <si>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</si>
  <si>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</si>
  <si>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</si>
  <si>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</si>
  <si>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</si>
  <si>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</si>
  <si>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</si>
  <si>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</si>
  <si>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</si>
  <si>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</si>
  <si>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</si>
  <si>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</si>
  <si>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</si>
  <si>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</si>
  <si>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</si>
  <si>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</si>
  <si>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</si>
  <si>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</si>
  <si>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</si>
  <si>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</si>
  <si>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</si>
  <si>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</si>
  <si>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</si>
  <si>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</si>
  <si>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</si>
  <si>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</si>
  <si>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</si>
  <si>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</si>
  <si>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</si>
  <si>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</si>
  <si>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</si>
  <si>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</si>
  <si>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</si>
  <si>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</si>
  <si>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</si>
  <si>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</si>
  <si>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</si>
  <si>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</si>
  <si>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</si>
  <si>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</si>
  <si>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</si>
  <si>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</si>
  <si>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</si>
  <si>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</si>
  <si>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</si>
  <si>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</si>
  <si>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</si>
  <si>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</si>
  <si>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</si>
  <si>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</si>
  <si>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</si>
  <si>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</si>
  <si>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</si>
  <si>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</si>
  <si>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</si>
  <si>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</si>
  <si>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</si>
  <si>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</si>
  <si>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</si>
  <si>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</si>
  <si>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</si>
  <si>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</si>
  <si>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</si>
  <si>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</si>
  <si>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</si>
  <si>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</si>
  <si>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</si>
  <si>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</si>
  <si>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</si>
  <si>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</si>
  <si>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</si>
  <si>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</si>
  <si>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</si>
  <si>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</si>
  <si>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</si>
  <si>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</si>
  <si>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</si>
  <si>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</si>
  <si>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</si>
  <si>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</si>
  <si>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</si>
  <si>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</si>
  <si>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</si>
  <si>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</si>
  <si>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</si>
  <si>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</si>
  <si>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</si>
  <si>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</si>
  <si>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</si>
  <si>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</si>
  <si>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</si>
  <si>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</si>
  <si>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</si>
  <si>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</si>
  <si>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</si>
  <si>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</si>
  <si>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</si>
  <si>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</si>
  <si>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</si>
  <si>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</si>
  <si>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</si>
  <si>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</si>
  <si>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</si>
  <si>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</si>
  <si>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</si>
  <si>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</si>
  <si>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</si>
  <si>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</si>
  <si>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</si>
  <si>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</si>
  <si>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</si>
  <si>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</si>
  <si>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</si>
  <si>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</si>
  <si>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</si>
  <si>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</si>
  <si>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</si>
  <si>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</si>
  <si>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</si>
  <si>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</si>
  <si>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</si>
  <si>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</si>
  <si>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</si>
  <si>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</si>
  <si>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</si>
  <si>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</si>
  <si>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</si>
  <si>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</si>
  <si>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</si>
  <si>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</si>
  <si>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</si>
  <si>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</si>
  <si>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</si>
  <si>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</si>
  <si>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</si>
  <si>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</si>
  <si>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</si>
  <si>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</si>
  <si>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</si>
  <si>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</si>
  <si>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</si>
  <si>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</si>
  <si>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</si>
  <si>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</si>
  <si>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</si>
  <si>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</si>
  <si>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</si>
  <si>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</si>
  <si>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</si>
  <si>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</si>
  <si>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</si>
  <si>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</si>
  <si>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</si>
  <si>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</si>
  <si>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</si>
  <si>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</si>
  <si>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</si>
  <si>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</si>
  <si>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</si>
  <si>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</si>
  <si>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</si>
  <si>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</si>
  <si>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</si>
  <si>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</si>
  <si>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</si>
  <si>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</si>
  <si>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</si>
  <si>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</si>
  <si>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</si>
  <si>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</si>
  <si>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</si>
  <si>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</si>
  <si>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</si>
  <si>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</si>
  <si>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</si>
  <si>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</si>
  <si>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</si>
  <si>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</si>
  <si>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</si>
  <si>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</si>
  <si>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</si>
  <si>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</si>
  <si>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</si>
  <si>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</si>
  <si>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</si>
  <si>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</si>
  <si>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</si>
  <si>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</si>
  <si>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</si>
  <si>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</si>
  <si>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</si>
  <si>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</si>
  <si>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</si>
  <si>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</si>
  <si>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</si>
  <si>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</si>
  <si>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</si>
  <si>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</si>
  <si>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</si>
  <si>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</si>
  <si>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</si>
  <si>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</si>
  <si>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</si>
  <si>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</si>
  <si>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</si>
  <si>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</si>
  <si>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</si>
  <si>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</si>
  <si>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</si>
  <si>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</si>
  <si>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</si>
  <si>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</si>
  <si>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</si>
  <si>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</si>
  <si>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</si>
  <si>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</si>
  <si>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</si>
  <si>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</si>
  <si>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</si>
  <si>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</si>
  <si>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</si>
  <si>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</si>
  <si>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</si>
  <si>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</si>
  <si>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</si>
  <si>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</si>
  <si>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</si>
  <si>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</si>
  <si>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</si>
  <si>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</si>
  <si>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</si>
  <si>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</si>
  <si>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</si>
  <si>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</si>
  <si>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</si>
  <si>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</si>
  <si>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</si>
  <si>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</si>
  <si>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</si>
  <si>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</si>
  <si>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</si>
  <si>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</si>
  <si>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</si>
  <si>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</si>
  <si>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</si>
  <si>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</si>
  <si>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</si>
  <si>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</si>
  <si>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</si>
  <si>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</si>
  <si>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</si>
  <si>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</si>
  <si>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</si>
  <si>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</si>
  <si>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</si>
  <si>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</si>
  <si>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</si>
  <si>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</si>
  <si>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</si>
  <si>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</si>
  <si>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</si>
  <si>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</si>
  <si>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</si>
  <si>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</si>
  <si>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</si>
  <si>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</si>
  <si>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</si>
  <si>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</si>
  <si>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</si>
  <si>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</si>
  <si>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</si>
  <si>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</si>
  <si>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</si>
  <si>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</si>
  <si>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</si>
  <si>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</si>
  <si>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</si>
  <si>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</si>
  <si>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</si>
  <si>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</si>
  <si>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</si>
  <si>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</si>
  <si>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</si>
  <si>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</si>
  <si>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</si>
  <si>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</si>
  <si>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</si>
  <si>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</si>
  <si>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</si>
  <si>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</si>
  <si>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</si>
  <si>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</si>
  <si>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</si>
  <si>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</si>
  <si>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</si>
  <si>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</si>
  <si>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</si>
  <si>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</si>
  <si>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</si>
  <si>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</si>
  <si>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</si>
  <si>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</si>
  <si>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</si>
  <si>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</si>
  <si>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</si>
  <si>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</si>
  <si>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</si>
  <si>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</si>
  <si>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</si>
  <si>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</si>
  <si>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</si>
  <si>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</si>
  <si>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</si>
  <si>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</si>
  <si>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</si>
  <si>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</si>
  <si>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</si>
  <si>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</si>
  <si>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</si>
  <si>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</si>
  <si>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</si>
  <si>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</si>
  <si>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</si>
  <si>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</si>
  <si>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</si>
  <si>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</si>
  <si>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</si>
  <si>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</si>
  <si>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</si>
  <si>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</si>
  <si>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</si>
  <si>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</si>
  <si>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</si>
  <si>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</si>
  <si>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</si>
  <si>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</si>
  <si>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</si>
  <si>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</si>
  <si>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</si>
  <si>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</si>
  <si>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</si>
  <si>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</si>
  <si>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</si>
  <si>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</si>
  <si>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</si>
  <si>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</si>
  <si>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</si>
  <si>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</si>
  <si>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</si>
  <si>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</si>
  <si>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</si>
  <si>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</si>
  <si>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</si>
  <si>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</si>
  <si>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</si>
  <si>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</si>
  <si>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</si>
  <si>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</si>
  <si>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</si>
  <si>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</si>
  <si>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</si>
  <si>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</si>
  <si>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</si>
  <si>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</si>
  <si>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</si>
  <si>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</si>
  <si>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</si>
  <si>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</si>
  <si>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</si>
  <si>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</si>
  <si>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</si>
  <si>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</si>
  <si>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</si>
  <si>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</si>
  <si>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</si>
  <si>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</si>
  <si>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</si>
  <si>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</si>
  <si>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</si>
  <si>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</si>
  <si>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</si>
  <si>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</si>
  <si>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</si>
  <si>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</si>
  <si>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</si>
  <si>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</si>
  <si>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</si>
  <si>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</si>
  <si>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</si>
  <si>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</si>
  <si>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</si>
  <si>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</si>
  <si>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</si>
  <si>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</si>
  <si>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</si>
  <si>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</si>
  <si>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</si>
  <si>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</si>
  <si>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</si>
  <si>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</si>
  <si>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</si>
  <si>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</si>
  <si>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</si>
  <si>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</si>
  <si>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</si>
  <si>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</si>
  <si>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</si>
  <si>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</si>
  <si>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</si>
  <si>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</si>
  <si>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</si>
  <si>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</si>
  <si>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</si>
  <si>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</si>
  <si>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</si>
  <si>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</si>
  <si>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</si>
  <si>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</si>
  <si>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</si>
  <si>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</si>
  <si>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</si>
  <si>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</si>
  <si>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</si>
  <si>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</si>
  <si>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</si>
  <si>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</si>
  <si>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</si>
  <si>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</si>
  <si>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</si>
  <si>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</si>
  <si>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</si>
  <si>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</si>
  <si>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</si>
  <si>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</si>
  <si>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</si>
  <si>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</si>
  <si>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</si>
  <si>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</si>
  <si>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</si>
  <si>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</si>
  <si>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</si>
  <si>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</si>
  <si>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</si>
  <si>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</si>
  <si>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</si>
  <si>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</si>
  <si>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</si>
  <si>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</si>
  <si>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</si>
  <si>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</si>
  <si>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</si>
  <si>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</si>
  <si>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</si>
  <si>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</si>
  <si>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</si>
  <si>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</si>
  <si>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</si>
  <si>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</si>
  <si>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</si>
  <si>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</si>
  <si>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</si>
  <si>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</si>
  <si>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</si>
  <si>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</si>
  <si>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</si>
  <si>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</si>
  <si>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</si>
  <si>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</si>
  <si>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</si>
  <si>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</si>
  <si>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</si>
  <si>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</si>
  <si>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</si>
  <si>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</si>
  <si>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</si>
  <si>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</si>
  <si>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</si>
  <si>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</si>
  <si>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</si>
  <si>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</si>
  <si>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</si>
  <si>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</si>
  <si>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</si>
  <si>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</si>
  <si>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</si>
  <si>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</si>
  <si>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</si>
  <si>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</si>
  <si>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</si>
  <si>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</si>
  <si>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</si>
  <si>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</si>
  <si>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</si>
  <si>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</si>
  <si>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</si>
  <si>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</si>
  <si>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</si>
  <si>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</si>
  <si>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</si>
  <si>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</si>
  <si>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</si>
  <si>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</si>
  <si>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</si>
  <si>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</si>
  <si>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</si>
  <si>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</si>
  <si>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</si>
  <si>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</si>
  <si>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</si>
  <si>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</si>
  <si>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</si>
  <si>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</si>
  <si>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</si>
  <si>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</si>
  <si>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</si>
  <si>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</si>
  <si>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</si>
  <si>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</si>
  <si>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</si>
  <si>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</si>
  <si>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</si>
  <si>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</si>
  <si>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</si>
  <si>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</si>
  <si>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</si>
  <si>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</si>
  <si>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</si>
  <si>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</si>
  <si>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</si>
  <si>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</si>
  <si>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</si>
  <si>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</si>
  <si>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</si>
  <si>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</si>
  <si>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</si>
  <si>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</si>
  <si>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</si>
  <si>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</si>
  <si>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</si>
  <si>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</si>
  <si>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</si>
  <si>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</si>
  <si>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</si>
  <si>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</si>
  <si>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</si>
  <si>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</si>
  <si>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</si>
  <si>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</si>
  <si>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</si>
  <si>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</si>
  <si>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</si>
  <si>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</si>
  <si>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</si>
  <si>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</si>
  <si>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</si>
  <si>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</si>
  <si>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</si>
  <si>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</si>
  <si>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</si>
  <si>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</si>
  <si>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</si>
  <si>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</si>
  <si>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</si>
  <si>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</si>
  <si>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</si>
  <si>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</si>
  <si>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</si>
  <si>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</si>
  <si>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</si>
  <si>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</si>
  <si>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</si>
  <si>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</si>
  <si>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</si>
  <si>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</si>
  <si>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</si>
  <si>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</si>
  <si>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</si>
  <si>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</si>
  <si>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</si>
  <si>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</si>
  <si>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</si>
  <si>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</si>
  <si>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</si>
  <si>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</si>
  <si>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</si>
  <si>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</si>
  <si>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</si>
  <si>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</si>
  <si>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</si>
  <si>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</si>
  <si>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</si>
  <si>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</si>
  <si>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</si>
  <si>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</si>
  <si>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</si>
  <si>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</si>
  <si>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</si>
  <si>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</si>
  <si>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</si>
  <si>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</si>
  <si>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</si>
  <si>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</si>
  <si>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</si>
  <si>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</si>
  <si>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</si>
  <si>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</si>
  <si>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</si>
  <si>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</si>
  <si>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</si>
  <si>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</si>
  <si>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</si>
  <si>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</si>
  <si>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</si>
  <si>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</si>
  <si>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</si>
  <si>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</si>
  <si>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</si>
  <si>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</si>
  <si>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</si>
  <si>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</si>
  <si>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</si>
  <si>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</si>
  <si>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</si>
  <si>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</si>
  <si>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</si>
  <si>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</si>
  <si>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</si>
  <si>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</si>
  <si>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</si>
  <si>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</si>
  <si>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</si>
  <si>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</si>
  <si>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</si>
  <si>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</si>
  <si>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</si>
  <si>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</si>
  <si>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</si>
  <si>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</si>
  <si>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</si>
  <si>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</si>
  <si>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</si>
  <si>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</si>
  <si>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</si>
  <si>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</si>
  <si>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</si>
  <si>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</si>
  <si>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</si>
  <si>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</si>
  <si>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</si>
  <si>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</si>
  <si>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</si>
  <si>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</si>
  <si>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</si>
  <si>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</si>
  <si>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</si>
  <si>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</si>
  <si>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</si>
  <si>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</si>
  <si>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</si>
  <si>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</si>
  <si>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</si>
  <si>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</si>
  <si>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</si>
  <si>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</si>
  <si>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</si>
  <si>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</si>
  <si>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</si>
  <si>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</si>
  <si>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</si>
  <si>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</si>
  <si>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</si>
  <si>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</si>
  <si>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</si>
  <si>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</si>
  <si>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</si>
  <si>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</si>
  <si>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</si>
  <si>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</si>
  <si>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</si>
  <si>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</si>
  <si>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</si>
  <si>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</si>
  <si>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</si>
  <si>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</si>
  <si>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</si>
  <si>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</si>
  <si>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</si>
  <si>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</si>
  <si>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</si>
  <si>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</si>
  <si>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</si>
  <si>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</si>
  <si>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</si>
  <si>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</si>
  <si>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</si>
  <si>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</si>
  <si>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</si>
  <si>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</si>
  <si>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</si>
  <si>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</si>
  <si>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</si>
  <si>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</si>
  <si>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</si>
  <si>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</si>
  <si>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</si>
  <si>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</si>
  <si>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</si>
  <si>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</si>
  <si>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</si>
  <si>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</si>
  <si>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</si>
  <si>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</si>
  <si>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</si>
  <si>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</si>
  <si>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</si>
  <si>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</si>
  <si>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</si>
  <si>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</si>
  <si>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</si>
  <si>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</si>
  <si>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</si>
  <si>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</si>
  <si>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</si>
  <si>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</si>
  <si>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</si>
  <si>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</si>
  <si>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</si>
  <si>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</si>
  <si>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</si>
  <si>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</si>
  <si>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</si>
  <si>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</si>
  <si>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</si>
  <si>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</si>
  <si>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</si>
  <si>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</si>
  <si>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</si>
  <si>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</si>
  <si>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</si>
  <si>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</si>
  <si>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</si>
  <si>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</si>
  <si>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</si>
  <si>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</si>
  <si>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</si>
  <si>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</si>
  <si>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</si>
  <si>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</si>
  <si>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</si>
  <si>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</si>
  <si>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</si>
  <si>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</si>
  <si>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</si>
  <si>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</si>
  <si>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</si>
  <si>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</si>
  <si>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</si>
  <si>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</si>
  <si>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</si>
  <si>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</si>
  <si>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</si>
  <si>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</si>
  <si>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</si>
  <si>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</si>
  <si>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</si>
  <si>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</si>
  <si>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</si>
  <si>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</si>
  <si>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</si>
  <si>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</si>
  <si>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</si>
  <si>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</si>
  <si>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</si>
  <si>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</si>
  <si>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</si>
  <si>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</si>
  <si>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</si>
  <si>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</si>
  <si>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</si>
  <si>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</si>
  <si>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</si>
  <si>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</si>
  <si>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</si>
  <si>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</si>
  <si>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</si>
  <si>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</si>
  <si>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</si>
  <si>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</si>
  <si>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</si>
  <si>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</si>
  <si>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</si>
  <si>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</si>
  <si>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</si>
  <si>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</si>
  <si>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</si>
  <si>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</si>
  <si>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</si>
  <si>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</si>
  <si>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</si>
  <si>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</si>
  <si>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</si>
  <si>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</si>
  <si>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</si>
  <si>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</si>
  <si>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</si>
  <si>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</si>
  <si>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</si>
  <si>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</si>
  <si>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</si>
  <si>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</si>
  <si>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</si>
  <si>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</si>
  <si>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</si>
  <si>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</si>
  <si>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</si>
  <si>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</si>
  <si>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</si>
  <si>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</si>
  <si>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</si>
  <si>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</si>
  <si>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</si>
  <si>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</si>
  <si>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</si>
  <si>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</si>
  <si>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</si>
  <si>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</si>
  <si>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</si>
  <si>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</si>
  <si>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</si>
  <si>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</si>
  <si>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</si>
  <si>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</si>
  <si>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</si>
  <si>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</si>
  <si>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</si>
  <si>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</si>
  <si>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</si>
  <si>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</si>
  <si>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</si>
  <si>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</si>
  <si>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</si>
  <si>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</si>
  <si>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</si>
  <si>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</si>
  <si>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</si>
  <si>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</si>
  <si>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</si>
  <si>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</si>
  <si>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</si>
  <si>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</si>
  <si>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</si>
  <si>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</si>
  <si>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</si>
  <si>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</si>
  <si>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</si>
  <si>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</si>
  <si>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</si>
  <si>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</si>
  <si>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</si>
  <si>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</si>
  <si>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</si>
  <si>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</si>
  <si>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</si>
  <si>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</si>
  <si>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</si>
  <si>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</si>
  <si>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</si>
  <si>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</si>
  <si>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</si>
  <si>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</si>
  <si>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</si>
  <si>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</si>
  <si>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</si>
  <si>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</si>
  <si>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</si>
  <si>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</si>
  <si>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</si>
  <si>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</si>
  <si>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</si>
  <si>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</si>
  <si>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</si>
  <si>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</si>
  <si>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</si>
  <si>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</si>
  <si>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</si>
  <si>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</si>
  <si>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</si>
  <si>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</si>
  <si>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</si>
  <si>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</si>
  <si>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</si>
  <si>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</si>
  <si>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</si>
  <si>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</si>
  <si>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</si>
  <si>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</si>
  <si>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</si>
  <si>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</si>
  <si>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</si>
  <si>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</si>
  <si>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</si>
  <si>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</si>
  <si>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</si>
  <si>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</si>
  <si>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</si>
  <si>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</si>
  <si>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</si>
  <si>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</si>
  <si>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</si>
  <si>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</si>
  <si>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</si>
  <si>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</si>
  <si>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</si>
  <si>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</si>
  <si>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</si>
  <si>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</si>
  <si>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</si>
  <si>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</si>
  <si>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</si>
  <si>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</si>
  <si>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</si>
  <si>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</si>
  <si>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</si>
  <si>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</si>
  <si>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</si>
  <si>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</si>
  <si>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</si>
  <si>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</si>
  <si>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</si>
  <si>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</si>
  <si>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</si>
  <si>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</si>
  <si>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</si>
  <si>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</si>
  <si>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</si>
  <si>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</si>
  <si>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</si>
  <si>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</si>
  <si>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</si>
  <si>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</si>
  <si>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</si>
  <si>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</si>
  <si>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</si>
  <si>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</si>
  <si>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</si>
  <si>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</si>
  <si>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</si>
  <si>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</si>
  <si>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</si>
  <si>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</si>
  <si>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</si>
  <si>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</si>
  <si>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</si>
  <si>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</si>
  <si>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</si>
  <si>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</si>
  <si>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</si>
  <si>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</si>
  <si>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</si>
  <si>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</si>
  <si>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</si>
  <si>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</si>
  <si>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</si>
  <si>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</si>
  <si>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</si>
  <si>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</si>
  <si>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</si>
  <si>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</si>
  <si>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</si>
  <si>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</si>
  <si>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</si>
  <si>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</si>
  <si>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</si>
  <si>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</si>
  <si>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</si>
  <si>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</si>
  <si>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</si>
  <si>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</si>
  <si>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</si>
  <si>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</si>
  <si>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</si>
  <si>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</si>
  <si>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</si>
  <si>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</si>
  <si>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</si>
  <si>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</si>
  <si>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</si>
  <si>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</si>
  <si>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</si>
  <si>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</si>
  <si>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</si>
  <si>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</si>
  <si>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</si>
  <si>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</si>
  <si>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</si>
  <si>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</si>
  <si>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</si>
  <si>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</si>
  <si>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</si>
  <si>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</si>
  <si>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</si>
  <si>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</si>
  <si>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</si>
  <si>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</si>
  <si>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</si>
  <si>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</si>
  <si>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</si>
  <si>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</si>
  <si>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</si>
  <si>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</si>
  <si>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</si>
  <si>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</si>
  <si>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</si>
  <si>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</si>
  <si>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</si>
  <si>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</si>
  <si>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</si>
  <si>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</si>
  <si>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</si>
  <si>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</si>
  <si>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</si>
  <si>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</si>
  <si>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</si>
  <si>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</si>
  <si>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</si>
  <si>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</si>
  <si>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</si>
  <si>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</si>
  <si>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</si>
  <si>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</si>
  <si>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</si>
  <si>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</si>
  <si>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</si>
  <si>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</si>
  <si>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</si>
  <si>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</si>
  <si>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</si>
  <si>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</si>
  <si>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</si>
  <si>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</si>
  <si>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</si>
  <si>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</si>
  <si>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</si>
  <si>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</si>
  <si>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</si>
  <si>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</si>
  <si>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</si>
  <si>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</si>
  <si>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</si>
  <si>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</si>
  <si>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</si>
  <si>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</si>
  <si>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</si>
  <si>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</si>
  <si>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</si>
  <si>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</si>
  <si>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</si>
  <si>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</si>
  <si>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</si>
  <si>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</si>
  <si>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</si>
  <si>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</si>
  <si>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</si>
  <si>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</si>
  <si>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</si>
  <si>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</si>
  <si>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</si>
  <si>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</si>
  <si>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</si>
  <si>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</si>
  <si>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</si>
  <si>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</si>
  <si>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</si>
  <si>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</si>
  <si>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</si>
  <si>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</si>
  <si>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</si>
  <si>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</si>
  <si>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</si>
  <si>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</si>
  <si>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</si>
  <si>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</si>
  <si>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</si>
  <si>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</si>
  <si>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</si>
  <si>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</si>
  <si>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</si>
  <si>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</si>
  <si>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</si>
  <si>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</si>
  <si>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</si>
  <si>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</si>
  <si>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</si>
  <si>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</si>
  <si>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</si>
  <si>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</si>
  <si>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</si>
  <si>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</si>
  <si>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</si>
  <si>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</si>
  <si>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</si>
  <si>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</si>
  <si>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</si>
  <si>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</si>
  <si>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</si>
  <si>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</si>
  <si>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</si>
  <si>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</si>
  <si>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</si>
  <si>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</si>
  <si>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</si>
  <si>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</si>
  <si>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</si>
  <si>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</si>
  <si>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</si>
  <si>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</si>
  <si>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</si>
  <si>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</si>
  <si>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</si>
  <si>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</si>
  <si>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</si>
  <si>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</si>
  <si>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</si>
  <si>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</si>
  <si>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</si>
  <si>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</si>
  <si>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</si>
  <si>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</si>
  <si>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</si>
  <si>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</si>
  <si>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</si>
  <si>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</si>
  <si>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</si>
  <si>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</si>
  <si>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</si>
  <si>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</si>
  <si>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</si>
  <si>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</si>
  <si>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</si>
  <si>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</si>
  <si>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</si>
  <si>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</si>
  <si>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</si>
  <si>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</si>
  <si>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</si>
  <si>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</si>
  <si>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</si>
  <si>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</si>
  <si>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</si>
  <si>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</si>
  <si>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</si>
  <si>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</si>
  <si>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</si>
  <si>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</si>
  <si>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</si>
  <si>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</si>
  <si>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</si>
  <si>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</si>
  <si>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</si>
  <si>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</si>
  <si>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</si>
  <si>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</si>
  <si>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</si>
  <si>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</si>
  <si>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</si>
  <si>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</si>
  <si>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</si>
  <si>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</si>
  <si>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</si>
  <si>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</si>
  <si>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</si>
  <si>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</si>
  <si>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</si>
  <si>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</si>
  <si>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</si>
  <si>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</si>
  <si>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</si>
  <si>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</si>
  <si>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</si>
  <si>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</si>
  <si>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</si>
  <si>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</si>
  <si>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</si>
  <si>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</si>
  <si>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</si>
  <si>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</si>
  <si>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</si>
  <si>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</si>
  <si>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</si>
  <si>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</si>
  <si>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</si>
  <si>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</si>
  <si>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</si>
  <si>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</si>
  <si>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</si>
  <si>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</si>
  <si>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</si>
  <si>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</si>
  <si>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</si>
  <si>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</si>
  <si>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</si>
  <si>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</si>
  <si>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</si>
  <si>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</si>
  <si>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</si>
  <si>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</si>
  <si>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</si>
  <si>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</si>
  <si>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</si>
  <si>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</si>
  <si>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</si>
  <si>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</si>
  <si>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</si>
  <si>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</si>
  <si>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</si>
  <si>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</si>
  <si>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</si>
  <si>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</si>
  <si>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</si>
  <si>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</si>
  <si>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</si>
  <si>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</si>
  <si>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</si>
  <si>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</si>
  <si>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</si>
  <si>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</si>
  <si>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</si>
  <si>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</si>
  <si>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</si>
  <si>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</si>
  <si>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</si>
  <si>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</si>
  <si>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</si>
  <si>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</si>
  <si>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</si>
  <si>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</si>
  <si>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</si>
  <si>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</si>
  <si>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</si>
  <si>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</si>
  <si>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</si>
  <si>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</si>
  <si>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</si>
  <si>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</si>
  <si>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</si>
  <si>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</si>
  <si>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</si>
  <si>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</si>
  <si>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</si>
  <si>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</si>
  <si>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</si>
  <si>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</si>
  <si>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</si>
  <si>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</si>
  <si>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</si>
  <si>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</si>
  <si>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</si>
  <si>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</si>
  <si>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</si>
  <si>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</si>
  <si>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</si>
  <si>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</si>
  <si>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</si>
  <si>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</si>
  <si>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</si>
  <si>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</si>
  <si>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</si>
  <si>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</si>
  <si>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</si>
  <si>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</si>
  <si>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</si>
  <si>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</si>
  <si>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</si>
  <si>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</si>
  <si>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</si>
  <si>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</si>
  <si>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</si>
  <si>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</si>
  <si>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</si>
  <si>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</si>
  <si>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</si>
  <si>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</si>
  <si>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</si>
  <si>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</si>
  <si>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</si>
  <si>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</si>
  <si>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</si>
  <si>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</si>
  <si>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</si>
  <si>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</si>
  <si>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</si>
  <si>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</si>
  <si>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</si>
  <si>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</si>
  <si>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</si>
  <si>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</si>
  <si>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</si>
  <si>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</si>
  <si>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</si>
  <si>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</si>
  <si>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</si>
  <si>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</si>
  <si>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</si>
  <si>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</si>
  <si>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</si>
  <si>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</si>
  <si>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</si>
  <si>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</si>
  <si>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</si>
  <si>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</si>
  <si>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</si>
  <si>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</si>
  <si>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</si>
  <si>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</si>
  <si>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</si>
  <si>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</si>
  <si>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</si>
  <si>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</si>
  <si>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</si>
  <si>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</si>
  <si>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</si>
  <si>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</si>
  <si>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</si>
  <si>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</si>
  <si>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</si>
  <si>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</si>
  <si>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</si>
  <si>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</si>
  <si>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</si>
  <si>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</si>
  <si>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</si>
  <si>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</si>
  <si>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</si>
  <si>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</si>
  <si>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</si>
  <si>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</si>
  <si>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</si>
  <si>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</si>
  <si>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</si>
  <si>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</si>
  <si>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</si>
  <si>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</si>
  <si>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</si>
  <si>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</si>
  <si>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</si>
  <si>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</si>
  <si>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</si>
  <si>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</si>
  <si>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</si>
  <si>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</si>
  <si>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</si>
  <si>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</si>
  <si>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</si>
  <si>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</si>
  <si>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</si>
  <si>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</si>
  <si>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</si>
  <si>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</si>
  <si>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</si>
  <si>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</si>
  <si>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</si>
  <si>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</si>
  <si>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</si>
  <si>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</si>
  <si>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</si>
  <si>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</si>
  <si>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</si>
  <si>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</si>
  <si>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</si>
  <si>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</si>
  <si>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</si>
  <si>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</si>
  <si>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</si>
  <si>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</si>
  <si>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</si>
  <si>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</si>
  <si>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</si>
  <si>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</si>
  <si>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</si>
  <si>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</si>
  <si>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</si>
  <si>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</si>
  <si>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</si>
  <si>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</si>
  <si>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</si>
  <si>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</si>
  <si>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</si>
  <si>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</si>
  <si>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</si>
  <si>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</si>
  <si>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</si>
  <si>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</si>
  <si>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</si>
  <si>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</si>
  <si>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</si>
  <si>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</si>
  <si>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</si>
  <si>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</si>
  <si>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</si>
  <si>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</si>
  <si>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</si>
  <si>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</si>
  <si>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</si>
  <si>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</si>
  <si>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</si>
  <si>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</si>
  <si>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</si>
  <si>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</si>
  <si>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</si>
  <si>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</si>
  <si>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</si>
  <si>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</si>
  <si>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</si>
  <si>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</si>
  <si>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</si>
  <si>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</si>
  <si>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</si>
  <si>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</si>
  <si>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</si>
  <si>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</si>
  <si>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</si>
  <si>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</si>
  <si>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</si>
  <si>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</si>
  <si>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</si>
  <si>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</si>
  <si>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</si>
  <si>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</si>
  <si>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</si>
  <si>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</si>
  <si>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</si>
  <si>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</si>
  <si>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</si>
  <si>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</si>
  <si>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</si>
  <si>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</si>
  <si>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</si>
  <si>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</si>
  <si>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</si>
  <si>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</si>
  <si>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</si>
  <si>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</si>
  <si>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</si>
  <si>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</si>
  <si>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</si>
  <si>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</si>
  <si>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</si>
  <si>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</si>
  <si>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</si>
  <si>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</si>
  <si>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</si>
  <si>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</si>
  <si>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</si>
  <si>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</si>
  <si>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</si>
  <si>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</si>
  <si>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</si>
  <si>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</si>
  <si>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</si>
  <si>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</si>
  <si>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</si>
  <si>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</si>
  <si>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</si>
  <si>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</si>
  <si>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</si>
  <si>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</si>
  <si>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</si>
  <si>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</si>
  <si>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</si>
  <si>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</si>
  <si>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</si>
  <si>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</si>
  <si>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</si>
  <si>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</si>
  <si>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</si>
  <si>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</si>
  <si>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</si>
  <si>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</si>
  <si>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</si>
  <si>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</si>
  <si>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</si>
  <si>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</si>
  <si>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</si>
  <si>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</si>
  <si>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</si>
  <si>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</si>
  <si>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</si>
  <si>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</si>
  <si>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</si>
  <si>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</si>
  <si>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</si>
  <si>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</si>
  <si>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</si>
  <si>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</si>
  <si>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</si>
  <si>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</si>
  <si>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</si>
  <si>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</si>
  <si>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</si>
  <si>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</si>
  <si>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</si>
  <si>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</si>
  <si>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</si>
  <si>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</si>
  <si>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</si>
  <si>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</si>
  <si>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</si>
  <si>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</si>
  <si>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</si>
  <si>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</si>
  <si>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</si>
  <si>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</si>
  <si>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</si>
  <si>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</si>
  <si>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</si>
  <si>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</si>
  <si>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</si>
  <si>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</si>
  <si>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</si>
  <si>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</si>
  <si>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</si>
  <si>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</si>
  <si>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</si>
  <si>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</si>
  <si>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</si>
  <si>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</si>
  <si>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</si>
  <si>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</si>
  <si>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</si>
  <si>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</si>
  <si>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</si>
  <si>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</si>
  <si>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</si>
  <si>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</si>
  <si>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</si>
  <si>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</si>
  <si>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</si>
  <si>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</si>
  <si>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</si>
  <si>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</si>
  <si>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</si>
  <si>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</si>
  <si>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</si>
  <si>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</si>
  <si>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</si>
  <si>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</si>
  <si>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</si>
  <si>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</si>
  <si>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</si>
  <si>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</si>
  <si>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</si>
  <si>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</si>
  <si>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</si>
  <si>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</si>
  <si>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</si>
  <si>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</si>
  <si>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</si>
  <si>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</si>
  <si>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</si>
  <si>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</si>
  <si>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</si>
  <si>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</si>
  <si>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</si>
  <si>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</si>
  <si>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</si>
  <si>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</si>
  <si>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</si>
  <si>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</si>
  <si>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</si>
  <si>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</si>
  <si>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</si>
  <si>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</si>
  <si>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</si>
  <si>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</si>
  <si>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</si>
  <si>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</si>
  <si>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</si>
  <si>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</si>
  <si>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</si>
  <si>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</si>
  <si>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</si>
  <si>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</si>
  <si>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</si>
  <si>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</si>
  <si>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</si>
  <si>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</si>
  <si>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</si>
  <si>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</si>
  <si>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</si>
  <si>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</si>
  <si>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</si>
  <si>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</si>
  <si>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</si>
  <si>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</si>
  <si>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</si>
  <si>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</si>
  <si>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</si>
  <si>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</si>
  <si>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</si>
  <si>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</si>
  <si>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</si>
  <si>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</si>
  <si>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</si>
  <si>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</si>
  <si>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</si>
  <si>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</si>
  <si>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</si>
  <si>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</si>
  <si>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</si>
  <si>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</si>
  <si>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</si>
  <si>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</si>
  <si>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</si>
  <si>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</si>
  <si>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</si>
  <si>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</si>
  <si>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</si>
  <si>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</si>
  <si>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</si>
  <si>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</si>
  <si>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</si>
  <si>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</si>
  <si>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</si>
  <si>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</si>
  <si>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</si>
  <si>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</si>
  <si>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</si>
  <si>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</si>
  <si>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</si>
  <si>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</si>
  <si>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</si>
  <si>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</si>
  <si>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</si>
  <si>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</si>
  <si>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</si>
  <si>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</si>
  <si>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</si>
  <si>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</si>
  <si>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</si>
  <si>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</si>
  <si>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</si>
  <si>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</si>
  <si>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</si>
  <si>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</si>
  <si>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</si>
  <si>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</si>
  <si>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</si>
  <si>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</si>
  <si>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</si>
  <si>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</si>
  <si>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</si>
  <si>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</si>
  <si>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</si>
  <si>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</si>
  <si>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</si>
  <si>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</si>
  <si>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</si>
  <si>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</si>
  <si>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</si>
  <si>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</si>
  <si>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</si>
  <si>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</si>
  <si>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</si>
  <si>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</si>
  <si>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</si>
  <si>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</si>
  <si>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</si>
  <si>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</si>
  <si>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</si>
  <si>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</si>
  <si>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</si>
  <si>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</si>
  <si>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</si>
  <si>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</si>
  <si>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</si>
  <si>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</si>
  <si>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</si>
  <si>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</si>
  <si>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</si>
  <si>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</si>
  <si>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</si>
  <si>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</si>
  <si>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</si>
  <si>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</si>
  <si>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</si>
  <si>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</si>
  <si>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</si>
  <si>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</si>
  <si>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</si>
  <si>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</si>
  <si>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</si>
  <si>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</si>
  <si>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</si>
  <si>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</si>
  <si>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</si>
  <si>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</si>
  <si>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</si>
  <si>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</si>
  <si>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</si>
  <si>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</si>
  <si>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</si>
  <si>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</si>
  <si>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</si>
  <si>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</si>
  <si>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</si>
  <si>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</si>
  <si>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</si>
  <si>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</si>
  <si>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</si>
  <si>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</si>
  <si>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</si>
  <si>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</si>
  <si>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</si>
  <si>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</si>
  <si>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</si>
  <si>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</si>
  <si>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</si>
  <si>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</si>
  <si>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</si>
  <si>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</si>
  <si>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</si>
  <si>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</si>
  <si>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</si>
  <si>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</si>
  <si>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</si>
  <si>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</si>
  <si>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</si>
  <si>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</si>
  <si>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</si>
  <si>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</si>
  <si>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</si>
  <si>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</si>
  <si>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</si>
  <si>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</si>
  <si>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</si>
  <si>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</si>
  <si>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</si>
  <si>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</si>
  <si>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</si>
  <si>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</si>
  <si>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</si>
  <si>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</si>
  <si>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</si>
  <si>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</si>
  <si>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</si>
  <si>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</si>
  <si>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</si>
  <si>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</si>
  <si>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</si>
  <si>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</si>
  <si>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</si>
  <si>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</si>
  <si>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</si>
  <si>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</si>
  <si>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</si>
  <si>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</si>
  <si>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</si>
  <si>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</si>
  <si>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</si>
  <si>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</si>
  <si>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</si>
  <si>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</si>
  <si>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</si>
  <si>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</si>
  <si>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</si>
  <si>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</si>
  <si>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</si>
  <si>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</si>
  <si>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</si>
  <si>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</si>
  <si>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</si>
  <si>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</si>
  <si>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</si>
  <si>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</si>
  <si>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</si>
  <si>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</si>
  <si>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</si>
  <si>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</si>
  <si>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</si>
  <si>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</si>
  <si>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</si>
  <si>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</si>
  <si>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</si>
  <si>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</si>
  <si>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</si>
  <si>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</si>
  <si>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</si>
  <si>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</si>
  <si>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</si>
  <si>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</si>
  <si>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</si>
  <si>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</si>
  <si>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</si>
  <si>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</si>
  <si>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</si>
  <si>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</si>
  <si>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</si>
  <si>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</si>
  <si>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</si>
  <si>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</si>
  <si>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</si>
  <si>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</si>
  <si>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</si>
  <si>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</si>
  <si>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</si>
  <si>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</si>
  <si>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</si>
  <si>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</si>
  <si>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</si>
  <si>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</si>
  <si>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</si>
  <si>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</si>
  <si>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</si>
  <si>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</si>
  <si>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</si>
  <si>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</si>
  <si>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</si>
  <si>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</si>
  <si>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</si>
  <si>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</si>
  <si>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</si>
  <si>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</si>
  <si>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</si>
  <si>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</si>
  <si>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</si>
  <si>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</si>
  <si>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</si>
  <si>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</si>
  <si>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</si>
  <si>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</si>
  <si>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</si>
  <si>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</si>
  <si>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</si>
  <si>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</si>
  <si>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</si>
  <si>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</si>
  <si>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</si>
  <si>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</si>
  <si>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</si>
  <si>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</si>
  <si>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</si>
  <si>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</si>
  <si>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</si>
  <si>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</si>
  <si>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</si>
  <si>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</si>
  <si>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</si>
  <si>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</si>
  <si>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</si>
  <si>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</si>
  <si>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</si>
  <si>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</si>
  <si>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</si>
  <si>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</si>
  <si>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</si>
  <si>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</si>
  <si>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</si>
  <si>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</si>
  <si>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</si>
  <si>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</si>
  <si>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</si>
  <si>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</si>
  <si>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</si>
  <si>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</si>
  <si>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</si>
  <si>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</si>
  <si>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</si>
  <si>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</si>
  <si>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</si>
  <si>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</si>
  <si>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</si>
  <si>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</si>
  <si>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</si>
  <si>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</si>
  <si>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</si>
  <si>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</si>
  <si>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</si>
  <si>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</si>
  <si>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</si>
  <si>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</si>
  <si>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</si>
  <si>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</si>
  <si>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</si>
  <si>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</si>
  <si>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</si>
  <si>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</si>
  <si>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</si>
  <si>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</si>
  <si>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</si>
  <si>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</si>
  <si>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</si>
  <si>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</si>
  <si>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</si>
  <si>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</si>
  <si>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</si>
  <si>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</si>
  <si>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</si>
  <si>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</si>
  <si>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</si>
  <si>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</si>
  <si>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</si>
  <si>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</si>
  <si>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</si>
  <si>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</si>
  <si>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</si>
  <si>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</si>
  <si>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</si>
  <si>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</si>
  <si>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</si>
  <si>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</si>
  <si>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</si>
  <si>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</si>
  <si>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</si>
  <si>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</si>
  <si>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</si>
  <si>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</si>
  <si>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</si>
  <si>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</si>
  <si>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</si>
  <si>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</si>
  <si>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</si>
  <si>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</si>
  <si>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</si>
  <si>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</si>
  <si>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</si>
  <si>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</si>
  <si>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</si>
  <si>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</si>
  <si>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</si>
  <si>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</si>
  <si>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</si>
  <si>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</si>
  <si>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</si>
  <si>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</si>
  <si>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</si>
  <si>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</si>
  <si>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</si>
  <si>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</si>
  <si>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</si>
  <si>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</si>
  <si>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</si>
  <si>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</si>
  <si>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</si>
  <si>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</si>
  <si>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</si>
  <si>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</si>
  <si>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</si>
  <si>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</si>
  <si>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</si>
  <si>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</si>
  <si>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</si>
  <si>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</si>
  <si>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</si>
  <si>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</si>
  <si>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</si>
  <si>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</si>
  <si>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</si>
  <si>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</si>
  <si>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</si>
  <si>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</si>
  <si>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</si>
  <si>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</si>
  <si>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</si>
  <si>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</si>
  <si>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</si>
  <si>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</si>
  <si>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</si>
  <si>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</si>
  <si>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</si>
  <si>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</si>
  <si>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</si>
  <si>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</si>
  <si>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</si>
  <si>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</si>
  <si>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</si>
  <si>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</si>
  <si>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</si>
  <si>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</si>
  <si>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</si>
  <si>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</si>
  <si>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</si>
  <si>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</si>
  <si>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</si>
  <si>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</si>
  <si>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</si>
  <si>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</si>
  <si>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</si>
  <si>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</si>
  <si>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</si>
  <si>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</si>
  <si>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</si>
  <si>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</si>
  <si>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</si>
  <si>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</si>
  <si>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</si>
  <si>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</si>
  <si>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</si>
  <si>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</si>
  <si>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</si>
  <si>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</si>
  <si>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</si>
  <si>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</si>
  <si>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</si>
  <si>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</si>
  <si>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</si>
  <si>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</si>
  <si>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</si>
  <si>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</si>
  <si>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</si>
  <si>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</si>
  <si>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</si>
  <si>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</si>
  <si>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</si>
  <si>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</si>
  <si>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</si>
  <si>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</si>
  <si>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</si>
  <si>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</si>
  <si>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</si>
  <si>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</si>
  <si>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</si>
  <si>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</si>
  <si>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</si>
  <si>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</si>
  <si>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</si>
  <si>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</si>
  <si>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</si>
  <si>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</si>
  <si>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</si>
  <si>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</si>
  <si>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</si>
  <si>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</si>
  <si>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</si>
  <si>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</si>
  <si>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</si>
  <si>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</si>
  <si>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</si>
  <si>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</si>
  <si>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</si>
  <si>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</si>
  <si>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</si>
  <si>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</si>
  <si>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</si>
  <si>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</si>
  <si>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</si>
  <si>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</si>
  <si>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</si>
  <si>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</si>
  <si>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</si>
  <si>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</si>
  <si>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</si>
  <si>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</si>
  <si>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</si>
  <si>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</si>
  <si>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</si>
  <si>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</si>
  <si>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</si>
  <si>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</si>
  <si>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</si>
  <si>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</si>
  <si>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</si>
  <si>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</si>
  <si>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</si>
  <si>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</si>
  <si>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</si>
  <si>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</si>
  <si>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</si>
  <si>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</si>
  <si>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</si>
  <si>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</si>
  <si>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</si>
  <si>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</si>
  <si>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</si>
  <si>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</si>
  <si>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</si>
  <si>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</si>
  <si>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</si>
  <si>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</si>
  <si>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</si>
  <si>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</si>
  <si>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</si>
  <si>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</si>
  <si>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</si>
  <si>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</si>
  <si>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</si>
  <si>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</si>
  <si>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</si>
  <si>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</si>
  <si>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</si>
  <si>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</si>
  <si>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</si>
  <si>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</si>
  <si>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</si>
  <si>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</si>
  <si>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</si>
  <si>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</si>
  <si>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</si>
  <si>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</si>
  <si>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</si>
  <si>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</si>
  <si>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</si>
  <si>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</si>
  <si>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</si>
  <si>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</si>
  <si>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</si>
  <si>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</si>
  <si>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</si>
  <si>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</si>
  <si>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</si>
  <si>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</si>
  <si>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</si>
  <si>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</si>
  <si>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</si>
  <si>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</si>
  <si>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</si>
  <si>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</si>
  <si>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</si>
  <si>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</si>
  <si>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</si>
  <si>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</si>
  <si>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</si>
  <si>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</si>
  <si>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</si>
  <si>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</si>
  <si>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</si>
  <si>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</si>
  <si>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</si>
  <si>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</si>
  <si>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</si>
  <si>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</si>
  <si>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</si>
  <si>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</si>
  <si>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</si>
  <si>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</si>
  <si>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</si>
  <si>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</si>
  <si>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</si>
  <si>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</si>
  <si>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</si>
  <si>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</si>
  <si>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</si>
  <si>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</si>
  <si>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</si>
  <si>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</si>
  <si>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</si>
  <si>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</si>
  <si>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</si>
  <si>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</si>
  <si>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</si>
  <si>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</si>
  <si>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</si>
  <si>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</si>
  <si>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</si>
  <si>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</si>
  <si>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</si>
  <si>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</si>
  <si>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</si>
  <si>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</si>
  <si>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</si>
  <si>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</si>
  <si>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</si>
  <si>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</si>
  <si>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</si>
  <si>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</si>
  <si>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</si>
  <si>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</si>
  <si>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</si>
  <si>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</si>
  <si>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</si>
  <si>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</si>
  <si>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</si>
  <si>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</si>
  <si>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</si>
  <si>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</si>
  <si>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</si>
  <si>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</si>
  <si>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</si>
  <si>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</si>
  <si>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</si>
  <si>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</si>
  <si>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</si>
  <si>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</si>
  <si>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</si>
  <si>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</si>
  <si>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</si>
  <si>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</si>
  <si>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</si>
  <si>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</si>
  <si>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</si>
  <si>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</si>
  <si>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</si>
  <si>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</si>
  <si>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</si>
  <si>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</si>
  <si>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</si>
  <si>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</si>
  <si>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</si>
  <si>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</si>
  <si>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</si>
  <si>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</si>
  <si>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</si>
  <si>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</si>
  <si>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</si>
  <si>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</si>
  <si>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</si>
  <si>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</si>
  <si>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</si>
  <si>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</si>
  <si>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</si>
  <si>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</si>
  <si>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</si>
  <si>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</si>
  <si>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</si>
  <si>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</si>
  <si>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</si>
  <si>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</si>
  <si>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</si>
  <si>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</si>
  <si>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</si>
  <si>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</si>
  <si>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</si>
  <si>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</si>
  <si>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</si>
  <si>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</si>
  <si>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</si>
  <si>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</si>
  <si>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</si>
  <si>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</si>
  <si>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</si>
  <si>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</si>
  <si>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</si>
  <si>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</si>
  <si>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</si>
  <si>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</si>
  <si>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</si>
  <si>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</si>
  <si>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</si>
  <si>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</si>
  <si>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</si>
  <si>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</si>
  <si>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</si>
  <si>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</si>
  <si>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</si>
  <si>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</si>
  <si>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</si>
  <si>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</si>
  <si>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</si>
  <si>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</si>
  <si>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</si>
  <si>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</si>
  <si>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</si>
  <si>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</si>
  <si>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</si>
  <si>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</si>
  <si>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</si>
  <si>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</si>
  <si>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</si>
  <si>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</si>
  <si>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</si>
  <si>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</si>
  <si>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</si>
  <si>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</si>
  <si>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</si>
  <si>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</si>
  <si>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</si>
  <si>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</si>
  <si>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</si>
  <si>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</si>
  <si>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</si>
  <si>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</si>
  <si>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</si>
  <si>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</si>
  <si>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</si>
  <si>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</si>
  <si>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</si>
  <si>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</si>
  <si>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</si>
  <si>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</si>
  <si>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</si>
  <si>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</si>
  <si>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</si>
  <si>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</si>
  <si>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</si>
  <si>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</si>
  <si>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</si>
  <si>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</si>
  <si>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</si>
  <si>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</si>
  <si>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</si>
  <si>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</si>
  <si>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</si>
  <si>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</si>
  <si>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</si>
  <si>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</si>
  <si>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</si>
  <si>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</si>
  <si>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</si>
  <si>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</si>
  <si>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</si>
  <si>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</si>
  <si>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</si>
  <si>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</si>
  <si>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</si>
  <si>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</si>
  <si>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</si>
  <si>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</si>
  <si>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</si>
  <si>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</si>
  <si>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</si>
  <si>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</si>
  <si>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</si>
  <si>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</si>
  <si>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</si>
  <si>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</si>
  <si>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</si>
  <si>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</si>
  <si>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</si>
  <si>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</si>
  <si>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</si>
  <si>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</si>
  <si>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</si>
  <si>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</si>
  <si>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</si>
  <si>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</si>
  <si>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</si>
  <si>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</si>
  <si>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</si>
  <si>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</si>
  <si>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</si>
  <si>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</si>
  <si>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</si>
  <si>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</si>
  <si>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</si>
  <si>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</si>
  <si>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</si>
  <si>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</si>
  <si>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</si>
  <si>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</si>
  <si>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</si>
  <si>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</si>
  <si>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</si>
  <si>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</si>
  <si>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</si>
  <si>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</si>
  <si>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</si>
  <si>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</si>
  <si>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</si>
  <si>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</si>
  <si>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</si>
  <si>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</si>
  <si>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</si>
  <si>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</si>
  <si>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</si>
  <si>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</si>
  <si>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</si>
  <si>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</si>
  <si>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</si>
  <si>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</si>
  <si>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</si>
  <si>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</si>
  <si>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</si>
  <si>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</si>
  <si>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</si>
  <si>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</si>
  <si>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</si>
  <si>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</si>
  <si>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</si>
  <si>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</si>
  <si>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</si>
  <si>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</si>
  <si>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</si>
  <si>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</si>
  <si>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</si>
  <si>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</si>
  <si>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</si>
  <si>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</si>
  <si>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</si>
  <si>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</si>
  <si>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</si>
  <si>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</si>
  <si>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</si>
  <si>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</si>
  <si>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</si>
  <si>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</si>
  <si>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</si>
  <si>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</si>
  <si>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</si>
  <si>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</si>
  <si>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</si>
  <si>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</si>
  <si>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</si>
  <si>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</si>
  <si>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</si>
  <si>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</si>
  <si>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</si>
  <si>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</si>
  <si>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</si>
  <si>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</si>
  <si>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</si>
  <si>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</si>
  <si>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</si>
  <si>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</si>
  <si>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</si>
  <si>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</si>
  <si>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</si>
  <si>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</si>
  <si>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</si>
  <si>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</si>
  <si>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</si>
  <si>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</si>
  <si>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</si>
  <si>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</si>
  <si>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</si>
  <si>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</si>
  <si>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</si>
  <si>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</si>
  <si>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</si>
  <si>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</si>
  <si>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</si>
  <si>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</si>
  <si>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</si>
  <si>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</si>
  <si>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</si>
  <si>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</si>
  <si>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</si>
  <si>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</si>
  <si>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</si>
  <si>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</si>
  <si>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</si>
  <si>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</si>
  <si>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</si>
  <si>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</si>
  <si>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</si>
  <si>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</si>
  <si>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</si>
  <si>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</si>
  <si>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</si>
  <si>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</si>
  <si>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</si>
  <si>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</si>
  <si>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</si>
  <si>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</si>
  <si>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</si>
  <si>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</si>
  <si>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</si>
  <si>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</si>
  <si>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</si>
  <si>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</si>
  <si>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</si>
  <si>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</si>
  <si>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</si>
  <si>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</si>
  <si>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</si>
  <si>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</si>
  <si>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</si>
  <si>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</si>
  <si>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</si>
  <si>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</si>
  <si>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</si>
  <si>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</si>
  <si>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</si>
  <si>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</si>
  <si>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</si>
  <si>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</si>
  <si>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</si>
  <si>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</si>
  <si>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</si>
  <si>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</si>
  <si>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</si>
  <si>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</si>
  <si>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</si>
  <si>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</si>
  <si>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</si>
  <si>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</si>
  <si>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</si>
  <si>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</si>
  <si>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</si>
  <si>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</si>
  <si>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</si>
  <si>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</si>
  <si>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</si>
  <si>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</si>
  <si>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</si>
  <si>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</si>
  <si>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</si>
  <si>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</si>
  <si>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</si>
  <si>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</si>
  <si>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</si>
  <si>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</si>
  <si>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</si>
  <si>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</si>
  <si>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</si>
  <si>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</si>
  <si>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</si>
  <si>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</si>
  <si>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</si>
  <si>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</si>
  <si>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</si>
  <si>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</si>
  <si>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</si>
  <si>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</si>
  <si>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</si>
  <si>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</si>
  <si>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</si>
  <si>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</si>
  <si>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</si>
  <si>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</si>
  <si>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</si>
  <si>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</si>
  <si>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</si>
  <si>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</si>
  <si>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</si>
  <si>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</si>
  <si>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</si>
  <si>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</si>
  <si>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</si>
  <si>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</si>
  <si>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</si>
  <si>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</si>
  <si>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</si>
  <si>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</si>
  <si>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</si>
  <si>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</si>
  <si>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</si>
  <si>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</si>
  <si>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</si>
  <si>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</si>
  <si>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</si>
  <si>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</si>
  <si>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</si>
  <si>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</si>
  <si>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</si>
  <si>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</si>
  <si>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</si>
  <si>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</si>
  <si>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</si>
  <si>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</si>
  <si>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</si>
  <si>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</si>
  <si>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</si>
  <si>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</si>
  <si>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</si>
  <si>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</si>
  <si>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</si>
  <si>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</si>
  <si>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</si>
  <si>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</si>
  <si>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</si>
  <si>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</si>
  <si>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</si>
  <si>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</si>
  <si>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</si>
  <si>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</si>
  <si>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</si>
  <si>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</si>
  <si>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</si>
  <si>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</si>
  <si>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</si>
  <si>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</si>
  <si>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</si>
  <si>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</si>
  <si>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</si>
  <si>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</si>
  <si>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</si>
  <si>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</si>
  <si>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</si>
  <si>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</si>
  <si>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</si>
  <si>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</si>
  <si>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</si>
  <si>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</si>
  <si>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</si>
  <si>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</si>
  <si>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</si>
  <si>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</si>
  <si>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</si>
  <si>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</si>
  <si>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</si>
  <si>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</si>
  <si>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</si>
  <si>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</si>
  <si>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</si>
  <si>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</si>
  <si>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</si>
  <si>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</si>
  <si>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</si>
  <si>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</si>
  <si>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</si>
  <si>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</si>
  <si>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</si>
  <si>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</si>
  <si>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</si>
  <si>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</si>
  <si>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</si>
  <si>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</si>
  <si>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</si>
  <si>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</si>
  <si>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</si>
  <si>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</si>
  <si>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</si>
  <si>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</si>
  <si>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</si>
  <si>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</si>
  <si>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</si>
  <si>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</si>
  <si>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</si>
  <si>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</si>
  <si>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</si>
  <si>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</si>
  <si>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</si>
  <si>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</si>
  <si>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</si>
  <si>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</si>
  <si>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</si>
  <si>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</si>
  <si>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</si>
  <si>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</si>
  <si>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</si>
  <si>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</si>
  <si>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</si>
  <si>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</si>
  <si>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</si>
  <si>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</si>
  <si>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</si>
  <si>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</si>
  <si>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</si>
  <si>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</si>
  <si>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</si>
  <si>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</si>
  <si>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</si>
  <si>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</si>
  <si>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</si>
  <si>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</si>
  <si>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</si>
  <si>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</si>
  <si>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</si>
  <si>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</si>
  <si>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</si>
  <si>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</si>
  <si>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</si>
  <si>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</si>
  <si>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</si>
  <si>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</si>
  <si>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</si>
  <si>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</si>
  <si>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</si>
  <si>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</si>
  <si>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</si>
  <si>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</si>
  <si>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</si>
  <si>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</si>
  <si>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</si>
  <si>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</si>
  <si>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</si>
  <si>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</si>
  <si>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</si>
  <si>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</si>
  <si>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</si>
  <si>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</si>
  <si>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</si>
  <si>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</si>
  <si>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</si>
  <si>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</si>
  <si>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</si>
  <si>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</si>
  <si>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</si>
  <si>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</si>
  <si>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</si>
  <si>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</si>
  <si>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</si>
  <si>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</si>
  <si>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</si>
  <si>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</si>
  <si>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</si>
  <si>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</si>
  <si>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</si>
  <si>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</si>
  <si>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</si>
  <si>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</si>
  <si>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</si>
  <si>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</si>
  <si>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</si>
  <si>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</si>
  <si>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</si>
  <si>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</si>
  <si>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</si>
  <si>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</si>
  <si>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</si>
  <si>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</si>
  <si>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</si>
  <si>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</si>
  <si>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</si>
  <si>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</si>
  <si>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</si>
  <si>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</si>
  <si>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</si>
  <si>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</si>
  <si>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</si>
  <si>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</si>
  <si>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</si>
  <si>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</si>
  <si>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</si>
  <si>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</si>
  <si>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</si>
  <si>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</si>
  <si>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</si>
  <si>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</si>
  <si>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</si>
  <si>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</si>
  <si>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</si>
  <si>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</si>
  <si>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</si>
  <si>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</si>
  <si>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</si>
  <si>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</si>
  <si>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</si>
  <si>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</si>
  <si>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</si>
  <si>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</si>
  <si>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</si>
  <si>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</si>
  <si>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</si>
  <si>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</si>
  <si>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</si>
  <si>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</si>
  <si>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</si>
  <si>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</si>
  <si>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</si>
  <si>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</si>
  <si>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</si>
  <si>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</si>
  <si>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</si>
  <si>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</si>
  <si>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</si>
  <si>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</si>
  <si>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</si>
  <si>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</si>
  <si>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</si>
  <si>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</si>
  <si>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</si>
  <si>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</si>
  <si>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</si>
  <si>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</si>
  <si>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</si>
  <si>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</si>
  <si>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</si>
  <si>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</si>
  <si>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</si>
  <si>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</si>
  <si>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</si>
  <si>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</si>
  <si>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</si>
  <si>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</si>
  <si>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</si>
  <si>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</si>
  <si>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</si>
  <si>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</si>
  <si>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</si>
  <si>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</si>
  <si>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</si>
  <si>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</si>
  <si>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</si>
  <si>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</si>
  <si>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</si>
  <si>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</si>
  <si>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</si>
  <si>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</si>
  <si>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</si>
  <si>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</si>
  <si>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</si>
  <si>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</si>
  <si>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</si>
  <si>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</si>
  <si>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</si>
  <si>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</si>
  <si>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</si>
  <si>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</si>
  <si>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</si>
  <si>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</si>
  <si>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</si>
  <si>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</si>
  <si>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</si>
  <si>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</si>
  <si>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</si>
  <si>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</si>
  <si>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</si>
  <si>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</si>
  <si>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</si>
  <si>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</si>
  <si>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</si>
  <si>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</si>
  <si>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</si>
  <si>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</si>
  <si>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</si>
  <si>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</si>
  <si>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</si>
  <si>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</si>
  <si>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</si>
  <si>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</si>
  <si>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</si>
  <si>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</si>
  <si>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</si>
  <si>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</si>
  <si>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</si>
  <si>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</si>
  <si>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</si>
  <si>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</si>
  <si>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</si>
  <si>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</si>
  <si>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</si>
  <si>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</si>
  <si>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</si>
  <si>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</si>
  <si>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</si>
  <si>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</si>
  <si>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</si>
  <si>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</si>
  <si>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</si>
  <si>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</si>
  <si>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</si>
  <si>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</si>
  <si>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</si>
  <si>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</si>
  <si>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</si>
  <si>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</si>
  <si>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</si>
  <si>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</si>
  <si>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</si>
  <si>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</si>
  <si>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</si>
  <si>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</si>
  <si>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</si>
  <si>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</si>
  <si>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</si>
  <si>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</si>
  <si>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</si>
  <si>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</si>
  <si>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</si>
  <si>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</si>
  <si>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</si>
  <si>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</si>
  <si>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</si>
  <si>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</si>
  <si>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</si>
  <si>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</si>
  <si>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</si>
  <si>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</si>
  <si>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</si>
  <si>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</si>
  <si>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</si>
  <si>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</si>
  <si>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</si>
  <si>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</si>
  <si>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</si>
  <si>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</si>
  <si>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</si>
  <si>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</si>
  <si>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</si>
  <si>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</si>
  <si>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</si>
  <si>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</si>
  <si>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</si>
  <si>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</si>
  <si>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</si>
  <si>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</si>
  <si>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</si>
  <si>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</si>
  <si>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</si>
  <si>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</si>
  <si>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</si>
  <si>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</si>
  <si>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</si>
  <si>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</si>
  <si>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</si>
  <si>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</si>
  <si>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</si>
  <si>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</si>
  <si>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</si>
  <si>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</si>
  <si>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</si>
  <si>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</si>
  <si>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</si>
  <si>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</si>
  <si>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</si>
  <si>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</si>
  <si>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</si>
  <si>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</si>
  <si>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</si>
  <si>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</si>
  <si>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</si>
  <si>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</si>
  <si>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</si>
  <si>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</si>
  <si>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</si>
  <si>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</si>
  <si>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</si>
  <si>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</si>
  <si>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</si>
  <si>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</si>
  <si>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</si>
  <si>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</si>
  <si>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</si>
  <si>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</si>
  <si>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</si>
  <si>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</si>
  <si>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</si>
  <si>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</si>
  <si>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</si>
  <si>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</si>
  <si>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</si>
  <si>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</si>
  <si>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</si>
  <si>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</si>
  <si>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</si>
  <si>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</si>
  <si>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</si>
  <si>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</si>
  <si>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</si>
  <si>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</si>
  <si>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</si>
  <si>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</si>
  <si>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</si>
  <si>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</si>
  <si>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</si>
  <si>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</si>
  <si>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</si>
  <si>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</si>
  <si>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</si>
  <si>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</si>
  <si>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</si>
  <si>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</si>
  <si>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</si>
  <si>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</si>
  <si>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</si>
  <si>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</si>
  <si>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</si>
  <si>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</si>
  <si>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</si>
  <si>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</si>
  <si>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</si>
  <si>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</si>
  <si>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</si>
  <si>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</si>
  <si>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</si>
  <si>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</si>
  <si>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</si>
  <si>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</si>
  <si>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</si>
  <si>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</si>
  <si>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</si>
  <si>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</si>
  <si>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</si>
  <si>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</si>
  <si>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</si>
  <si>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</si>
  <si>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</si>
  <si>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</si>
  <si>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</si>
  <si>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</si>
  <si>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</si>
  <si>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</si>
  <si>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</si>
  <si>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</si>
  <si>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</si>
  <si>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</si>
  <si>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</si>
  <si>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</si>
  <si>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</si>
  <si>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</si>
  <si>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</si>
  <si>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</si>
  <si>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</si>
  <si>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</si>
  <si>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</si>
  <si>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</si>
  <si>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</si>
  <si>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</si>
  <si>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</si>
  <si>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</si>
  <si>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</si>
  <si>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</si>
  <si>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</si>
  <si>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</si>
  <si>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</si>
  <si>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</si>
  <si>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</si>
  <si>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</si>
  <si>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</si>
  <si>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</si>
  <si>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</si>
  <si>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</si>
  <si>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</si>
  <si>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</si>
  <si>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</si>
  <si>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</si>
  <si>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</si>
  <si>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</si>
  <si>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</si>
  <si>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</si>
  <si>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</si>
  <si>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</si>
  <si>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</si>
  <si>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</si>
  <si>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</si>
  <si>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</si>
  <si>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</si>
  <si>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</si>
  <si>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</si>
  <si>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</si>
  <si>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</si>
  <si>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</si>
  <si>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</si>
  <si>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</si>
  <si>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</si>
  <si>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</si>
  <si>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</si>
  <si>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</si>
  <si>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</si>
  <si>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</si>
  <si>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</si>
  <si>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</si>
  <si>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</si>
  <si>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</si>
  <si>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</si>
  <si>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</si>
  <si>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</si>
  <si>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</si>
  <si>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</si>
  <si>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</si>
  <si>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</si>
  <si>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</si>
  <si>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</si>
  <si>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</si>
  <si>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</si>
  <si>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</si>
  <si>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</si>
  <si>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</si>
  <si>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</si>
  <si>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</si>
  <si>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</si>
  <si>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</si>
  <si>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</si>
  <si>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</si>
  <si>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</si>
  <si>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</si>
  <si>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</si>
  <si>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</si>
  <si>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</si>
  <si>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</si>
  <si>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</si>
  <si>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</si>
  <si>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</si>
  <si>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</si>
  <si>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</si>
  <si>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</si>
  <si>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</si>
  <si>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</si>
  <si>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</si>
  <si>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</si>
  <si>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</si>
  <si>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</si>
  <si>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</si>
  <si>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</si>
  <si>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</si>
  <si>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</si>
  <si>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</si>
  <si>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</si>
  <si>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</si>
  <si>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</si>
  <si>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</si>
  <si>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</si>
  <si>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</si>
  <si>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</si>
  <si>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</si>
  <si>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</si>
  <si>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</si>
  <si>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</si>
  <si>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</si>
  <si>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</si>
  <si>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</si>
  <si>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</si>
  <si>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</si>
  <si>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</si>
  <si>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</si>
  <si>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</si>
  <si>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</si>
  <si>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</si>
  <si>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</si>
  <si>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</si>
  <si>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</si>
  <si>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</si>
  <si>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</si>
  <si>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</si>
  <si>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</si>
  <si>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</si>
  <si>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</si>
  <si>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</si>
  <si>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</si>
  <si>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</si>
  <si>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</si>
  <si>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</si>
  <si>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</si>
  <si>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</si>
  <si>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</si>
  <si>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</si>
  <si>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</si>
  <si>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</si>
  <si>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</si>
  <si>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</si>
  <si>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</si>
  <si>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</si>
  <si>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</si>
  <si>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</si>
  <si>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</si>
  <si>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</si>
  <si>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</si>
  <si>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</si>
  <si>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</si>
  <si>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</si>
  <si>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</si>
  <si>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</si>
  <si>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</si>
  <si>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</si>
  <si>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</si>
  <si>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</si>
  <si>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</si>
  <si>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</si>
  <si>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</si>
  <si>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</si>
  <si>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</si>
  <si>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</si>
  <si>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</si>
  <si>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</si>
  <si>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</si>
  <si>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</si>
  <si>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</si>
  <si>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</si>
  <si>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</si>
  <si>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</si>
  <si>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</si>
  <si>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</si>
  <si>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</si>
  <si>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</si>
  <si>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</si>
  <si>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</si>
  <si>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</si>
  <si>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</si>
  <si>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</si>
  <si>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</si>
  <si>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</si>
  <si>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</si>
  <si>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</si>
  <si>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</si>
  <si>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</si>
  <si>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</si>
  <si>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</si>
  <si>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</si>
  <si>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</si>
  <si>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</si>
  <si>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</si>
  <si>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</si>
  <si>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</si>
  <si>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</si>
  <si>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</si>
  <si>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</si>
  <si>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</si>
  <si>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</si>
  <si>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</si>
  <si>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</si>
  <si>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</si>
  <si>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</si>
  <si>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</si>
  <si>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</si>
  <si>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</si>
  <si>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</si>
  <si>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</si>
  <si>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</si>
  <si>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</si>
  <si>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</si>
  <si>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</si>
  <si>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</si>
  <si>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</si>
  <si>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</si>
  <si>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</si>
  <si>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</si>
  <si>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</si>
  <si>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</si>
  <si>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</si>
  <si>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</si>
  <si>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</si>
  <si>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</si>
  <si>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</si>
  <si>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</si>
  <si>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</si>
  <si>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</si>
  <si>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</si>
  <si>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</si>
  <si>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</si>
  <si>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</si>
  <si>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</si>
  <si>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</si>
  <si>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</si>
  <si>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</si>
  <si>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</si>
  <si>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</si>
  <si>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</si>
  <si>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</si>
  <si>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</si>
  <si>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</si>
  <si>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</si>
  <si>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</si>
  <si>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</si>
  <si>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</si>
  <si>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</si>
  <si>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</si>
  <si>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</si>
  <si>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</si>
  <si>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</si>
  <si>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</si>
  <si>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</si>
  <si>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</si>
  <si>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</si>
  <si>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</si>
  <si>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</si>
  <si>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</si>
  <si>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</si>
  <si>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</si>
  <si>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</si>
  <si>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</si>
  <si>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</si>
  <si>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</si>
  <si>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</si>
  <si>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</si>
  <si>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</si>
  <si>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</si>
  <si>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</si>
  <si>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</si>
  <si>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</si>
  <si>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</si>
  <si>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</si>
  <si>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</si>
  <si>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</si>
  <si>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</si>
  <si>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</si>
  <si>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</si>
  <si>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</si>
  <si>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</si>
  <si>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</si>
  <si>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</si>
  <si>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</si>
  <si>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</si>
  <si>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</si>
  <si>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</si>
  <si>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</si>
  <si>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</si>
  <si>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</si>
  <si>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</si>
  <si>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</si>
  <si>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</si>
  <si>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</si>
  <si>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</si>
  <si>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</si>
  <si>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</si>
  <si>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</si>
  <si>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</si>
  <si>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</si>
  <si>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</si>
  <si>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</si>
  <si>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</si>
  <si>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</si>
  <si>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</si>
  <si>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</si>
  <si>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</si>
  <si>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</si>
  <si>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</si>
  <si>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</si>
  <si>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</si>
  <si>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</si>
  <si>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</si>
  <si>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</si>
  <si>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</si>
  <si>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</si>
  <si>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</si>
  <si>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</si>
  <si>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</si>
  <si>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</si>
  <si>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</si>
  <si>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</si>
  <si>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</si>
  <si>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</si>
  <si>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</si>
  <si>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</si>
  <si>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</si>
  <si>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</si>
  <si>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</si>
  <si>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</si>
  <si>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</si>
  <si>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</si>
  <si>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</si>
  <si>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</si>
  <si>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</si>
  <si>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</si>
  <si>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</si>
  <si>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</si>
  <si>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</si>
  <si>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</si>
  <si>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</si>
  <si>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</si>
  <si>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</si>
  <si>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</si>
  <si>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</si>
  <si>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</si>
  <si>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</si>
  <si>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</si>
  <si>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</si>
  <si>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</si>
  <si>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</si>
  <si>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</si>
  <si>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</si>
  <si>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</si>
  <si>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</si>
  <si>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</si>
  <si>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</si>
  <si>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</si>
  <si>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</si>
  <si>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</si>
  <si>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</si>
  <si>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</si>
  <si>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</si>
  <si>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</si>
  <si>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</si>
  <si>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</si>
  <si>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</si>
  <si>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</si>
  <si>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</si>
  <si>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</si>
  <si>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</si>
  <si>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</si>
  <si>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</si>
  <si>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</si>
  <si>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</si>
  <si>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</si>
  <si>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</si>
  <si>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</si>
  <si>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</si>
  <si>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</si>
  <si>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</si>
  <si>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</si>
  <si>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</si>
  <si>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</si>
  <si>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</si>
  <si>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</si>
  <si>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</si>
  <si>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</si>
  <si>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</si>
  <si>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</si>
  <si>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</si>
  <si>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</si>
  <si>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</si>
  <si>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</si>
  <si>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</si>
  <si>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</si>
  <si>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</si>
  <si>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</si>
  <si>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</si>
  <si>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</si>
  <si>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</si>
  <si>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</si>
  <si>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</si>
  <si>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</si>
  <si>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</si>
  <si>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</si>
  <si>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</si>
  <si>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</si>
  <si>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</si>
  <si>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</si>
  <si>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</si>
  <si>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</si>
  <si>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</si>
  <si>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</si>
  <si>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</si>
  <si>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</si>
  <si>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</si>
  <si>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</si>
  <si>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</si>
  <si>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</si>
  <si>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</si>
  <si>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</si>
  <si>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</si>
  <si>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</si>
  <si>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</si>
  <si>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</si>
  <si>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</si>
  <si>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</si>
  <si>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</si>
  <si>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</si>
  <si>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</si>
  <si>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</si>
  <si>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</si>
  <si>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</si>
  <si>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</si>
  <si>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</si>
  <si>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</si>
  <si>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</si>
  <si>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</si>
  <si>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</si>
  <si>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</si>
  <si>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</si>
  <si>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</si>
  <si>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</si>
  <si>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</si>
  <si>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</si>
  <si>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</si>
  <si>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</si>
  <si>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</si>
  <si>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</si>
  <si>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</si>
  <si>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</si>
  <si>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</si>
  <si>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</si>
  <si>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</si>
  <si>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</si>
  <si>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</si>
  <si>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</si>
  <si>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</si>
  <si>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</si>
  <si>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</si>
  <si>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</si>
  <si>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</si>
  <si>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</si>
  <si>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</si>
  <si>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</si>
  <si>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</si>
  <si>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</si>
  <si>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</si>
  <si>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</si>
  <si>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</si>
  <si>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</si>
  <si>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</si>
  <si>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</si>
  <si>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</si>
  <si>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</si>
  <si>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</si>
  <si>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</si>
  <si>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</si>
  <si>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</si>
  <si>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</si>
  <si>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</si>
  <si>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</si>
  <si>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</si>
  <si>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</si>
  <si>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</si>
  <si>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</si>
  <si>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</si>
  <si>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</si>
  <si>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</si>
  <si>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</si>
  <si>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</si>
  <si>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</si>
  <si>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</si>
  <si>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</si>
  <si>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</si>
  <si>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</si>
  <si>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</si>
  <si>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</si>
  <si>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</si>
  <si>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</si>
  <si>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</si>
  <si>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</si>
  <si>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</si>
  <si>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</si>
  <si>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</si>
  <si>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</si>
  <si>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</si>
  <si>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</si>
  <si>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</si>
  <si>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</si>
  <si>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</si>
  <si>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</si>
  <si>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</si>
  <si>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</si>
  <si>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</si>
  <si>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</si>
  <si>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</si>
  <si>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</si>
  <si>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</si>
  <si>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</si>
  <si>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</si>
  <si>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</si>
  <si>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</si>
  <si>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</si>
  <si>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</si>
  <si>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</si>
  <si>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</si>
  <si>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</si>
  <si>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</si>
  <si>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</si>
  <si>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</si>
  <si>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</si>
  <si>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</si>
  <si>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</si>
  <si>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</si>
  <si>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</si>
  <si>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</si>
  <si>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</si>
  <si>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</si>
  <si>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</si>
  <si>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</si>
  <si>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</si>
  <si>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</si>
  <si>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</si>
  <si>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</si>
  <si>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</si>
  <si>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</si>
  <si>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</si>
  <si>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</si>
  <si>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</si>
  <si>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</si>
  <si>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</si>
  <si>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</si>
  <si>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</si>
  <si>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</si>
  <si>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</si>
  <si>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</si>
  <si>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</si>
  <si>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</si>
  <si>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</si>
  <si>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</si>
  <si>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</si>
  <si>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</si>
  <si>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</si>
  <si>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</si>
  <si>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</si>
  <si>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</si>
  <si>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</si>
  <si>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</si>
  <si>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</si>
  <si>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</si>
  <si>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</si>
  <si>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</si>
  <si>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</si>
  <si>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</si>
  <si>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</si>
  <si>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</si>
  <si>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</si>
  <si>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</si>
  <si>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</si>
  <si>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</si>
  <si>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</si>
  <si>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</si>
  <si>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</si>
  <si>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</si>
  <si>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</si>
  <si>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</si>
  <si>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</si>
  <si>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</si>
  <si>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</si>
  <si>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</si>
  <si>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</si>
  <si>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</si>
  <si>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</si>
  <si>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</si>
  <si>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</si>
  <si>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</si>
  <si>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</si>
  <si>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</si>
  <si>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</si>
  <si>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</si>
  <si>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</si>
  <si>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</si>
  <si>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</si>
  <si>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</si>
  <si>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</si>
  <si>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</si>
  <si>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</si>
  <si>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</si>
  <si>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</si>
  <si>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</si>
  <si>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</si>
  <si>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</si>
  <si>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</si>
  <si>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</si>
  <si>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</si>
  <si>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</si>
  <si>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</si>
  <si>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</si>
  <si>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</si>
  <si>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</si>
  <si>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</si>
  <si>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</si>
  <si>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</si>
  <si>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</si>
  <si>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</si>
  <si>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</si>
  <si>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</si>
  <si>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</si>
  <si>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</si>
  <si>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</si>
  <si>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</si>
  <si>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</si>
  <si>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</si>
  <si>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</si>
  <si>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</si>
  <si>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</si>
  <si>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</si>
  <si>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</si>
  <si>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</si>
  <si>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</si>
  <si>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</si>
  <si>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</si>
  <si>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</si>
  <si>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</si>
  <si>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</si>
  <si>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</si>
  <si>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</si>
  <si>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</si>
  <si>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</si>
  <si>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</si>
  <si>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</si>
  <si>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</si>
  <si>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</si>
  <si>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</si>
  <si>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</si>
  <si>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</si>
  <si>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</si>
  <si>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</si>
  <si>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</si>
  <si>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</si>
  <si>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</si>
  <si>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</si>
  <si>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</si>
  <si>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</si>
  <si>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</si>
  <si>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</si>
  <si>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</si>
  <si>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</si>
  <si>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</si>
  <si>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</si>
  <si>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</si>
  <si>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</si>
  <si>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</si>
  <si>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</si>
  <si>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</si>
  <si>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</si>
  <si>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</si>
  <si>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</si>
  <si>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</si>
  <si>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</si>
  <si>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</si>
  <si>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</si>
  <si>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</si>
  <si>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</si>
  <si>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</si>
  <si>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</si>
  <si>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</si>
  <si>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</si>
  <si>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</si>
  <si>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</si>
  <si>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</si>
  <si>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</si>
  <si>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</si>
  <si>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</si>
  <si>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</si>
  <si>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</si>
  <si>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</si>
  <si>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</si>
  <si>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</si>
  <si>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</si>
  <si>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</si>
  <si>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</si>
  <si>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</si>
  <si>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</si>
  <si>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</si>
  <si>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</si>
  <si>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</si>
  <si>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</si>
  <si>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</si>
  <si>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</si>
  <si>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</si>
  <si>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</si>
  <si>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</si>
  <si>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</si>
  <si>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</si>
  <si>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</si>
  <si>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</si>
  <si>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</si>
  <si>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</si>
  <si>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</si>
  <si>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</si>
  <si>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</si>
  <si>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</si>
  <si>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</si>
  <si>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</si>
  <si>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</si>
  <si>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</si>
  <si>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</si>
  <si>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</si>
  <si>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</si>
  <si>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</si>
  <si>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</si>
  <si>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</si>
  <si>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</si>
  <si>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</si>
  <si>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</si>
  <si>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</si>
  <si>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</si>
  <si>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</si>
  <si>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</si>
  <si>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</si>
  <si>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</si>
  <si>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</si>
  <si>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</si>
  <si>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</si>
  <si>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</si>
  <si>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</si>
  <si>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</si>
  <si>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</si>
  <si>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</si>
  <si>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</si>
  <si>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</si>
  <si>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</si>
  <si>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</si>
  <si>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</si>
  <si>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</si>
  <si>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</si>
  <si>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</si>
  <si>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</si>
  <si>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</si>
  <si>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</si>
  <si>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</si>
  <si>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</si>
  <si>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</si>
  <si>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</si>
  <si>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</si>
  <si>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</si>
  <si>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</si>
  <si>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</si>
  <si>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</si>
  <si>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</si>
  <si>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</si>
  <si>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</si>
  <si>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</si>
  <si>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</si>
  <si>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</si>
  <si>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</si>
  <si>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</si>
  <si>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</si>
  <si>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</si>
  <si>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</si>
  <si>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</si>
  <si>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</si>
  <si>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</si>
  <si>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</si>
  <si>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</si>
  <si>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</si>
  <si>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</si>
  <si>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</si>
  <si>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</si>
  <si>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</si>
  <si>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</si>
  <si>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</si>
  <si>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</si>
  <si>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</si>
  <si>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</si>
  <si>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</si>
  <si>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</si>
  <si>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</si>
  <si>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</si>
  <si>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</si>
  <si>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</si>
  <si>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</si>
  <si>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</si>
  <si>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</si>
  <si>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</si>
  <si>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</si>
  <si>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</si>
  <si>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</si>
  <si>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</si>
  <si>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</si>
  <si>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</si>
  <si>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</si>
  <si>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</si>
  <si>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</si>
  <si>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</si>
  <si>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</si>
  <si>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</si>
  <si>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</si>
  <si>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</si>
  <si>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</si>
  <si>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</si>
  <si>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</si>
  <si>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</si>
  <si>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</si>
  <si>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</si>
  <si>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</si>
  <si>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</si>
  <si>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</si>
  <si>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</si>
  <si>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</si>
  <si>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</si>
  <si>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</si>
  <si>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</si>
  <si>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</si>
  <si>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</si>
  <si>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</si>
  <si>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</si>
  <si>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</si>
  <si>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</si>
  <si>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</si>
  <si>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</si>
  <si>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</si>
  <si>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</si>
  <si>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</si>
  <si>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</si>
  <si>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</si>
  <si>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</si>
  <si>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</si>
  <si>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</si>
  <si>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</si>
  <si>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</si>
  <si>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</si>
  <si>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</si>
  <si>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</si>
  <si>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</si>
  <si>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</si>
  <si>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</si>
  <si>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</si>
  <si>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</si>
  <si>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</si>
  <si>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</si>
  <si>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</si>
  <si>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</si>
  <si>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</si>
  <si>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</si>
  <si>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</si>
  <si>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</si>
  <si>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</si>
  <si>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</si>
  <si>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</si>
  <si>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</si>
  <si>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</si>
  <si>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</si>
  <si>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</si>
  <si>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</si>
  <si>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</si>
  <si>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</si>
  <si>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</si>
  <si>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</si>
  <si>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</si>
  <si>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</si>
  <si>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</si>
  <si>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</si>
  <si>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</si>
  <si>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</si>
  <si>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</si>
  <si>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</si>
  <si>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</si>
  <si>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</si>
  <si>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</si>
  <si>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</si>
  <si>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</si>
  <si>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</si>
  <si>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</si>
  <si>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</si>
  <si>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</si>
  <si>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</si>
  <si>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</si>
  <si>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</si>
  <si>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</si>
  <si>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</si>
  <si>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</si>
  <si>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</si>
  <si>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</si>
  <si>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</si>
  <si>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</si>
  <si>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</si>
  <si>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</si>
  <si>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</si>
  <si>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</si>
  <si>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</si>
  <si>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</si>
  <si>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</si>
  <si>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</si>
  <si>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</si>
  <si>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</si>
  <si>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</si>
  <si>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</si>
  <si>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</si>
  <si>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</si>
  <si>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</si>
  <si>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</si>
  <si>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</si>
  <si>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</si>
  <si>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</si>
  <si>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</si>
  <si>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</si>
  <si>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</si>
  <si>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</si>
  <si>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</si>
  <si>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</si>
  <si>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</si>
  <si>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</si>
  <si>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</si>
  <si>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</si>
  <si>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</si>
  <si>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</si>
  <si>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</si>
  <si>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</si>
  <si>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</si>
  <si>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</si>
  <si>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</si>
  <si>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</si>
  <si>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</si>
  <si>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</si>
  <si>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</si>
  <si>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</si>
  <si>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</si>
  <si>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</si>
  <si>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</si>
  <si>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</si>
  <si>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</si>
  <si>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</si>
  <si>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</si>
  <si>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</si>
  <si>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</si>
  <si>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</si>
  <si>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</si>
  <si>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</si>
  <si>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</si>
  <si>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</si>
  <si>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</si>
  <si>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</si>
  <si>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</si>
  <si>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</si>
  <si>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</si>
  <si>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</si>
  <si>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</si>
  <si>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</si>
  <si>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</si>
  <si>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</si>
  <si>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</si>
  <si>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</si>
  <si>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</si>
  <si>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</si>
  <si>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</si>
  <si>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</si>
  <si>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</si>
  <si>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</si>
  <si>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</si>
  <si>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</si>
  <si>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</si>
  <si>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</si>
  <si>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</si>
  <si>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</si>
  <si>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</si>
  <si>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</si>
  <si>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</si>
  <si>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</si>
  <si>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</si>
  <si>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</si>
  <si>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</si>
  <si>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</si>
  <si>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</si>
  <si>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</si>
  <si>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</si>
  <si>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</si>
  <si>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</si>
  <si>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</si>
  <si>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</si>
  <si>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</si>
  <si>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</si>
  <si>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</si>
  <si>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</si>
  <si>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</si>
  <si>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</si>
  <si>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</si>
  <si>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</si>
  <si>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</si>
  <si>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</si>
  <si>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</si>
  <si>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</si>
  <si>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</si>
  <si>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</si>
  <si>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</si>
  <si>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</si>
  <si>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</si>
  <si>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</si>
  <si>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</si>
  <si>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</si>
  <si>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</si>
  <si>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</si>
  <si>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</si>
  <si>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</si>
  <si>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</si>
  <si>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</si>
  <si>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</si>
  <si>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</si>
  <si>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</si>
  <si>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</si>
  <si>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</si>
  <si>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</si>
  <si>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</si>
  <si>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</si>
  <si>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</si>
  <si>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</si>
  <si>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</si>
  <si>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</si>
  <si>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</si>
  <si>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</si>
  <si>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</si>
  <si>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</si>
  <si>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</si>
  <si>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</si>
  <si>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</si>
  <si>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</si>
  <si>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</si>
  <si>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</si>
  <si>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</si>
  <si>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</si>
  <si>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</si>
  <si>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</si>
  <si>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</si>
  <si>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</si>
  <si>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</si>
  <si>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</si>
  <si>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</si>
  <si>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</si>
  <si>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</si>
  <si>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</si>
  <si>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</si>
  <si>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</si>
  <si>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</si>
  <si>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</si>
  <si>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</si>
  <si>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</si>
  <si>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</si>
  <si>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</si>
  <si>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</si>
  <si>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</si>
  <si>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</si>
  <si>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</si>
  <si>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</si>
  <si>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</si>
  <si>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</si>
  <si>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</si>
  <si>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</si>
  <si>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</si>
  <si>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</si>
  <si>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</si>
  <si>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</si>
  <si>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</si>
  <si>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</si>
  <si>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</si>
  <si>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</si>
  <si>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</si>
  <si>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</si>
  <si>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</si>
  <si>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</si>
  <si>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</si>
  <si>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</si>
  <si>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</si>
  <si>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</si>
  <si>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</si>
  <si>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</si>
  <si>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</si>
  <si>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</si>
  <si>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</si>
  <si>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</si>
  <si>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</si>
  <si>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</si>
  <si>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</si>
  <si>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</si>
  <si>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</si>
  <si>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</si>
  <si>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</si>
  <si>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</si>
  <si>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</si>
  <si>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</si>
  <si>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</si>
  <si>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</si>
  <si>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</si>
  <si>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</si>
  <si>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</si>
  <si>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</si>
  <si>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</si>
  <si>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</si>
  <si>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</si>
  <si>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</si>
  <si>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</si>
  <si>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</si>
  <si>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</si>
  <si>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</si>
  <si>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</si>
  <si>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</si>
  <si>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</si>
  <si>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</si>
  <si>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</si>
  <si>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</si>
  <si>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</si>
  <si>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</si>
  <si>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</si>
  <si>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</si>
  <si>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</si>
  <si>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</si>
  <si>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</si>
  <si>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</si>
  <si>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</si>
  <si>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</si>
  <si>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</si>
  <si>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</si>
  <si>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</si>
  <si>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</si>
  <si>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</si>
  <si>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</si>
  <si>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</si>
  <si>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</si>
  <si>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</si>
  <si>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</si>
  <si>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</si>
  <si>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</si>
  <si>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</si>
  <si>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</si>
  <si>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</si>
  <si>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</si>
  <si>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</si>
  <si>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</si>
  <si>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</si>
  <si>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</si>
  <si>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</si>
  <si>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</si>
  <si>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</si>
  <si>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</si>
  <si>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</si>
  <si>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</si>
  <si>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</si>
  <si>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</si>
  <si>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</si>
  <si>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</si>
  <si>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</si>
  <si>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</si>
  <si>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</si>
  <si>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</si>
  <si>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</si>
  <si>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</si>
  <si>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</si>
  <si>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</si>
  <si>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</si>
  <si>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</si>
  <si>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</si>
  <si>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</si>
  <si>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</si>
  <si>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</si>
  <si>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</si>
  <si>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</si>
  <si>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</si>
  <si>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</si>
  <si>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</si>
  <si>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</si>
  <si>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</si>
  <si>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</si>
  <si>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</si>
  <si>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</si>
  <si>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</si>
  <si>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</si>
  <si>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</si>
  <si>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</si>
  <si>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</si>
  <si>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</si>
  <si>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</si>
  <si>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</si>
  <si>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</si>
  <si>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</si>
  <si>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</si>
  <si>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</si>
  <si>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</si>
  <si>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</si>
  <si>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</si>
  <si>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</si>
  <si>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</si>
  <si>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</si>
  <si>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</si>
  <si>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</si>
  <si>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</si>
  <si>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</si>
  <si>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</si>
  <si>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</si>
  <si>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</si>
  <si>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</si>
  <si>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</si>
  <si>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</si>
  <si>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</si>
  <si>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</si>
  <si>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</si>
  <si>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</si>
  <si>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</si>
  <si>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</si>
  <si>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</si>
  <si>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</si>
  <si>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</si>
  <si>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</si>
  <si>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</si>
  <si>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</si>
  <si>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</si>
  <si>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</si>
  <si>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</si>
  <si>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</si>
  <si>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</si>
  <si>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</si>
  <si>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</si>
  <si>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</si>
  <si>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</si>
  <si>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</si>
  <si>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</si>
  <si>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</si>
  <si>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</si>
  <si>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</si>
  <si>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</si>
  <si>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</si>
  <si>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</si>
  <si>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</si>
  <si>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</si>
  <si>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</si>
  <si>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</si>
  <si>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</si>
  <si>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</si>
  <si>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</si>
  <si>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</si>
  <si>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</si>
  <si>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</si>
  <si>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</si>
  <si>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</si>
  <si>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</si>
  <si>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</si>
  <si>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</si>
  <si>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</si>
  <si>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</si>
  <si>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</si>
  <si>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</si>
  <si>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</si>
  <si>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</si>
  <si>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</si>
  <si>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</si>
  <si>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</si>
  <si>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</si>
  <si>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</si>
  <si>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</si>
  <si>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</si>
  <si>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</si>
  <si>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</si>
  <si>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</si>
  <si>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</si>
  <si>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</si>
  <si>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</si>
  <si>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</si>
  <si>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</si>
  <si>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</si>
  <si>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</si>
  <si>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</si>
  <si>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</si>
  <si>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</si>
  <si>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</si>
  <si>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</si>
  <si>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</si>
  <si>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</si>
  <si>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</si>
  <si>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</si>
  <si>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</si>
  <si>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</si>
  <si>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</si>
  <si>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</si>
  <si>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</si>
  <si>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</si>
  <si>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</si>
  <si>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</si>
  <si>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</si>
  <si>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</si>
  <si>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</si>
  <si>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</si>
  <si>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</si>
  <si>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</si>
  <si>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</si>
  <si>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</si>
  <si>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</si>
  <si>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</si>
  <si>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</si>
  <si>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</si>
  <si>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</si>
  <si>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</si>
  <si>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</si>
  <si>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</si>
  <si>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</si>
  <si>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</si>
  <si>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</si>
  <si>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</si>
  <si>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</si>
  <si>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</si>
  <si>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</si>
  <si>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</si>
  <si>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</si>
  <si>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</si>
  <si>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</si>
  <si>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</si>
  <si>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</si>
  <si>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</si>
  <si>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</si>
  <si>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</si>
  <si>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</si>
  <si>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</si>
  <si>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</si>
  <si>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</si>
  <si>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</si>
  <si>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</si>
  <si>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</si>
  <si>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</si>
  <si>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</si>
  <si>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</si>
  <si>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</si>
  <si>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</si>
  <si>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</si>
  <si>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</si>
  <si>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</si>
  <si>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</si>
  <si>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</si>
  <si>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</si>
  <si>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</si>
  <si>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</si>
  <si>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</si>
  <si>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</si>
  <si>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</si>
  <si>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</si>
  <si>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</si>
  <si>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</si>
  <si>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</si>
  <si>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</si>
  <si>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</si>
  <si>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</si>
  <si>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</si>
  <si>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</si>
  <si>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</si>
  <si>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</si>
  <si>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</si>
  <si>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</si>
  <si>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</si>
  <si>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</si>
  <si>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</si>
  <si>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</si>
  <si>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</si>
  <si>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</si>
  <si>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</si>
  <si>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</si>
  <si>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</si>
  <si>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</si>
  <si>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</si>
  <si>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</si>
  <si>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</si>
  <si>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</si>
  <si>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</si>
  <si>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</si>
  <si>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</si>
  <si>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</si>
  <si>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</si>
  <si>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</si>
  <si>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</si>
  <si>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</si>
  <si>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</si>
  <si>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</si>
  <si>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</si>
  <si>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</si>
  <si>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</si>
  <si>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</si>
  <si>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</si>
  <si>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</si>
  <si>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</si>
  <si>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</si>
  <si>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</si>
  <si>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</si>
  <si>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</si>
  <si>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</si>
  <si>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</si>
  <si>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</si>
  <si>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</si>
  <si>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</si>
  <si>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</si>
  <si>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</si>
  <si>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</si>
  <si>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</si>
  <si>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</si>
  <si>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</si>
  <si>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</si>
  <si>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</si>
  <si>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</si>
  <si>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</si>
  <si>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</si>
  <si>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</si>
  <si>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</si>
  <si>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</si>
  <si>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</si>
  <si>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</si>
  <si>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</si>
  <si>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</si>
  <si>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</si>
  <si>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</si>
  <si>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</si>
  <si>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</si>
  <si>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</si>
  <si>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</si>
  <si>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</si>
  <si>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</si>
  <si>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</si>
  <si>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</si>
  <si>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</si>
  <si>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</si>
  <si>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</si>
  <si>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</si>
  <si>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</si>
  <si>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</si>
  <si>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</si>
  <si>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</si>
  <si>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</si>
  <si>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</si>
  <si>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</si>
  <si>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</si>
  <si>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</si>
  <si>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</si>
  <si>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</si>
  <si>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</si>
  <si>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</si>
  <si>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</si>
  <si>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</si>
  <si>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</si>
  <si>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</si>
  <si>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</si>
  <si>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</si>
  <si>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</si>
  <si>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</si>
  <si>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</si>
  <si>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</si>
  <si>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</si>
  <si>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</si>
  <si>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</si>
  <si>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</si>
  <si>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</si>
  <si>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</si>
  <si>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</si>
  <si>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</si>
  <si>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</si>
  <si>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</si>
  <si>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</si>
  <si>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</si>
  <si>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</si>
  <si>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</si>
  <si>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</si>
  <si>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</si>
  <si>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</si>
  <si>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</si>
  <si>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</si>
  <si>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</si>
  <si>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</si>
  <si>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</si>
  <si>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</si>
  <si>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</si>
  <si>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</si>
  <si>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</si>
  <si>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</si>
  <si>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</si>
  <si>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</si>
  <si>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</si>
  <si>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</si>
  <si>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</si>
  <si>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</si>
  <si>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</si>
  <si>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</si>
  <si>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</si>
  <si>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</si>
  <si>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</si>
  <si>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</si>
  <si>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</si>
  <si>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</si>
  <si>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</si>
  <si>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</si>
  <si>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</si>
  <si>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</si>
  <si>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</si>
  <si>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</si>
  <si>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</si>
  <si>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</si>
  <si>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</si>
  <si>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</si>
  <si>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</si>
  <si>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</si>
  <si>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</si>
  <si>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</si>
  <si>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</si>
  <si>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</si>
  <si>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</si>
  <si>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</si>
  <si>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</si>
  <si>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</si>
  <si>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</si>
  <si>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</si>
  <si>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</si>
  <si>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</si>
  <si>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</si>
  <si>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</si>
  <si>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</si>
  <si>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</si>
  <si>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</si>
  <si>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</si>
  <si>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</si>
  <si>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</si>
  <si>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</si>
  <si>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</si>
  <si>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</si>
  <si>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</si>
  <si>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</si>
  <si>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</si>
  <si>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</si>
  <si>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</si>
  <si>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</si>
  <si>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</si>
  <si>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</si>
  <si>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</si>
  <si>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</si>
  <si>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</si>
  <si>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</si>
  <si>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</si>
  <si>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</si>
  <si>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</si>
  <si>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</si>
  <si>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</si>
  <si>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</si>
  <si>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</si>
  <si>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</si>
  <si>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</si>
  <si>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</si>
  <si>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</si>
  <si>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</si>
  <si>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</si>
  <si>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</si>
  <si>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</si>
  <si>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</si>
  <si>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</si>
  <si>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</si>
  <si>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</si>
  <si>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</si>
  <si>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</si>
  <si>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</si>
  <si>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</si>
  <si>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</si>
  <si>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</si>
  <si>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</si>
  <si>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</si>
  <si>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</si>
  <si>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</si>
  <si>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</si>
  <si>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</si>
  <si>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</si>
  <si>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</si>
  <si>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</si>
  <si>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</si>
  <si>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</si>
  <si>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</si>
  <si>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</si>
  <si>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</si>
  <si>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</si>
  <si>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</si>
  <si>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</si>
  <si>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</si>
  <si>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</si>
  <si>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</si>
  <si>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</si>
  <si>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</si>
  <si>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</si>
  <si>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</si>
  <si>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</si>
  <si>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</si>
  <si>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</si>
  <si>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</si>
  <si>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</si>
  <si>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</si>
  <si>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</si>
  <si>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</si>
  <si>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</si>
  <si>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</si>
  <si>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</si>
  <si>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</si>
  <si>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</si>
  <si>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</si>
  <si>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</si>
  <si>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</si>
  <si>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</si>
  <si>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</si>
  <si>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</si>
  <si>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</si>
  <si>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</si>
  <si>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</si>
  <si>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</si>
  <si>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</si>
  <si>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</si>
  <si>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</si>
  <si>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</si>
  <si>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</si>
  <si>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</si>
  <si>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</si>
  <si>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</si>
  <si>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</si>
  <si>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</si>
  <si>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</si>
  <si>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</si>
  <si>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</si>
  <si>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</si>
  <si>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</si>
  <si>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</si>
  <si>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</si>
  <si>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</si>
  <si>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</si>
  <si>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</si>
  <si>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</si>
  <si>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</si>
  <si>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</si>
  <si>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</si>
  <si>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</si>
  <si>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</si>
  <si>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</si>
  <si>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</si>
  <si>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</si>
  <si>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</si>
  <si>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</si>
  <si>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</si>
  <si>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</si>
  <si>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</si>
  <si>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</si>
  <si>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</si>
  <si>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</si>
  <si>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</si>
  <si>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</si>
  <si>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</si>
  <si>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</si>
  <si>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</si>
  <si>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</si>
  <si>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</si>
  <si>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</si>
  <si>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</si>
  <si>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</si>
  <si>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</si>
  <si>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</si>
  <si>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</si>
  <si>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</si>
  <si>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</si>
  <si>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</si>
  <si>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</si>
  <si>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</si>
  <si>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</si>
  <si>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</si>
  <si>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</si>
  <si>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</si>
  <si>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</si>
  <si>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</si>
  <si>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</si>
  <si>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</si>
  <si>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</si>
  <si>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</si>
  <si>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</si>
  <si>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</si>
  <si>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</si>
  <si>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</si>
  <si>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</si>
  <si>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</si>
  <si>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</si>
  <si>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</si>
  <si>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</si>
  <si>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</si>
  <si>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</si>
  <si>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</si>
  <si>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</si>
  <si>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</si>
  <si>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</si>
  <si>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</si>
  <si>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</si>
  <si>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</si>
  <si>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</si>
  <si>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</si>
  <si>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</si>
  <si>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</si>
  <si>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</si>
  <si>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</si>
  <si>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</si>
  <si>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</si>
  <si>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</si>
  <si>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</si>
  <si>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</si>
  <si>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</si>
  <si>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</si>
  <si>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</si>
  <si>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</si>
  <si>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</si>
  <si>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</si>
  <si>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</si>
  <si>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</si>
  <si>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</si>
  <si>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</si>
  <si>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</si>
  <si>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</si>
  <si>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</si>
  <si>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</si>
  <si>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</si>
  <si>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</si>
  <si>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</si>
  <si>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</si>
  <si>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</si>
  <si>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</si>
  <si>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</si>
  <si>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</si>
  <si>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</si>
  <si>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</si>
  <si>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</si>
  <si>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</si>
  <si>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</si>
  <si>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</si>
  <si>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</si>
  <si>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</si>
  <si>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</si>
  <si>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</si>
  <si>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</si>
  <si>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</si>
  <si>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</si>
  <si>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</si>
  <si>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</si>
  <si>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</si>
  <si>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</si>
  <si>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</si>
  <si>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</si>
  <si>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</si>
  <si>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</si>
  <si>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</si>
  <si>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</si>
  <si>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</si>
  <si>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</si>
  <si>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</si>
  <si>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</si>
  <si>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</si>
  <si>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</si>
  <si>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</si>
  <si>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</si>
  <si>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</si>
  <si>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</si>
  <si>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</si>
  <si>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</si>
  <si>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</si>
  <si>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</si>
  <si>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</si>
  <si>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</si>
  <si>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</si>
  <si>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</si>
  <si>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</si>
  <si>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</si>
  <si>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</si>
  <si>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</si>
  <si>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</si>
  <si>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</si>
  <si>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</si>
  <si>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</si>
  <si>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</si>
  <si>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</si>
  <si>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</si>
  <si>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</si>
  <si>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</si>
  <si>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</si>
  <si>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</si>
  <si>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</si>
  <si>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</si>
  <si>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</si>
  <si>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</si>
  <si>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</si>
  <si>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</si>
  <si>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</si>
  <si>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</si>
  <si>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</si>
  <si>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</si>
  <si>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</si>
  <si>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</si>
  <si>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</si>
  <si>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</si>
  <si>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</si>
  <si>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</si>
  <si>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</si>
  <si>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</si>
  <si>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</si>
  <si>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</si>
  <si>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</si>
  <si>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</si>
  <si>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</si>
  <si>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</si>
  <si>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</si>
  <si>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</si>
  <si>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</si>
  <si>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</si>
  <si>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</si>
  <si>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</si>
  <si>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</si>
  <si>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</si>
  <si>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</si>
  <si>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</si>
  <si>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</si>
  <si>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</si>
  <si>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</si>
  <si>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</si>
  <si>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</si>
  <si>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</si>
  <si>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</si>
  <si>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</si>
  <si>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</si>
  <si>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</si>
  <si>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</si>
  <si>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</si>
  <si>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</si>
  <si>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</si>
  <si>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</si>
  <si>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</si>
  <si>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</si>
  <si>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</si>
  <si>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</si>
  <si>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</si>
  <si>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</si>
  <si>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</si>
  <si>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</si>
  <si>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</si>
  <si>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</si>
  <si>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</si>
  <si>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</si>
  <si>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</si>
  <si>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</si>
  <si>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</si>
  <si>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</si>
  <si>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</si>
  <si>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</si>
  <si>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</si>
  <si>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</si>
  <si>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</si>
  <si>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</si>
  <si>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</si>
  <si>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</si>
  <si>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</si>
  <si>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</si>
  <si>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</si>
  <si>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</si>
  <si>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</si>
  <si>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</si>
  <si>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</si>
  <si>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</si>
  <si>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</si>
  <si>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</si>
  <si>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</si>
  <si>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</si>
  <si>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</si>
  <si>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</si>
  <si>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</si>
  <si>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</si>
  <si>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</si>
  <si>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</si>
  <si>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</si>
  <si>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</si>
  <si>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</si>
  <si>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</si>
  <si>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</si>
  <si>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</si>
  <si>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</si>
  <si>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</si>
  <si>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</si>
  <si>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</si>
  <si>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</si>
  <si>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</si>
  <si>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</si>
  <si>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</si>
  <si>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</si>
  <si>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</si>
  <si>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</si>
  <si>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</si>
  <si>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</si>
  <si>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</si>
  <si>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</si>
  <si>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</si>
  <si>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</si>
  <si>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</si>
  <si>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</si>
  <si>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</si>
  <si>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</si>
  <si>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</si>
  <si>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</si>
  <si>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</si>
  <si>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</si>
  <si>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</si>
  <si>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</si>
  <si>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</si>
  <si>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</si>
  <si>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</si>
  <si>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</si>
  <si>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</si>
  <si>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</si>
  <si>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</si>
  <si>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</si>
  <si>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</si>
  <si>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</si>
  <si>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</si>
  <si>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</si>
  <si>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</si>
  <si>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</si>
  <si>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</si>
  <si>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</si>
  <si>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</si>
  <si>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</si>
  <si>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</si>
  <si>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</si>
  <si>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</si>
  <si>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</si>
  <si>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</si>
  <si>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</si>
  <si>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</si>
  <si>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</si>
  <si>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</si>
  <si>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</si>
  <si>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</si>
  <si>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</si>
  <si>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</si>
  <si>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</si>
  <si>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</si>
  <si>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</si>
  <si>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</si>
  <si>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</si>
  <si>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</si>
  <si>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</si>
  <si>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</si>
  <si>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</si>
  <si>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</si>
  <si>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</si>
  <si>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</si>
  <si>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</si>
  <si>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</si>
  <si>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</si>
  <si>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</si>
  <si>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</si>
  <si>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</si>
  <si>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</si>
  <si>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</si>
  <si>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</si>
  <si>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</si>
  <si>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</si>
  <si>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</si>
  <si>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</si>
  <si>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</si>
  <si>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</si>
  <si>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</si>
  <si>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</si>
  <si>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</si>
  <si>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</si>
  <si>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</si>
  <si>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</si>
  <si>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</si>
  <si>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</si>
  <si>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</si>
  <si>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</si>
  <si>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</si>
  <si>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</si>
  <si>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</si>
  <si>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</si>
  <si>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</si>
  <si>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</si>
  <si>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</si>
  <si>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</si>
  <si>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</si>
  <si>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</si>
  <si>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</si>
  <si>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</si>
  <si>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</si>
  <si>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</si>
  <si>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</si>
  <si>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</si>
  <si>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</si>
  <si>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</si>
  <si>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</si>
  <si>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</si>
  <si>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</si>
  <si>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</si>
  <si>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</si>
  <si>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</si>
  <si>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</si>
  <si>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</si>
  <si>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</si>
  <si>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</si>
  <si>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</si>
  <si>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</si>
  <si>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</si>
  <si>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</si>
  <si>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</si>
  <si>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</si>
  <si>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</si>
  <si>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</si>
  <si>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</si>
  <si>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</si>
  <si>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</si>
  <si>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</si>
  <si>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</si>
  <si>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</si>
  <si>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</si>
  <si>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</si>
  <si>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</si>
  <si>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</si>
  <si>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</si>
  <si>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</si>
  <si>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</si>
  <si>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</si>
  <si>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</si>
  <si>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</si>
  <si>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</si>
  <si>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</si>
  <si>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</si>
  <si>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</si>
  <si>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</si>
  <si>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</si>
  <si>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</si>
  <si>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</si>
  <si>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</si>
  <si>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</si>
  <si>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</si>
  <si>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</si>
  <si>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</si>
  <si>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</si>
  <si>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</si>
  <si>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</si>
  <si>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</si>
  <si>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</si>
  <si>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</si>
  <si>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</si>
  <si>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</si>
  <si>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</si>
  <si>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</si>
  <si>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</si>
  <si>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</si>
  <si>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</si>
  <si>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</si>
  <si>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</si>
  <si>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</si>
  <si>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</si>
  <si>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</si>
  <si>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</si>
  <si>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</si>
  <si>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</si>
  <si>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</si>
  <si>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</si>
  <si>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</si>
  <si>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</si>
  <si>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</si>
  <si>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</si>
  <si>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</si>
  <si>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</si>
  <si>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</si>
  <si>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</si>
  <si>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</si>
  <si>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</si>
  <si>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</si>
  <si>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</si>
  <si>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</si>
  <si>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</si>
  <si>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</si>
  <si>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</si>
  <si>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</si>
  <si>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</si>
  <si>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</si>
  <si>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</si>
  <si>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</si>
  <si>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</si>
  <si>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</si>
  <si>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</si>
  <si>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</si>
  <si>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</si>
  <si>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</si>
  <si>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</si>
  <si>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</si>
  <si>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</si>
  <si>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</si>
  <si>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</si>
  <si>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</si>
  <si>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</si>
  <si>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</si>
  <si>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</si>
  <si>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</si>
  <si>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</si>
  <si>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</si>
  <si>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</si>
  <si>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</si>
  <si>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</si>
  <si>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</si>
  <si>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</si>
  <si>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</si>
  <si>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</si>
  <si>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</si>
  <si>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</si>
  <si>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</si>
  <si>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</si>
  <si>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</si>
  <si>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</si>
  <si>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</si>
  <si>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</si>
  <si>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</si>
  <si>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</si>
  <si>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</si>
  <si>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</si>
  <si>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</si>
  <si>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</si>
  <si>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</si>
  <si>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</si>
  <si>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</si>
  <si>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</si>
  <si>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</si>
  <si>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</si>
  <si>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</si>
  <si>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</si>
  <si>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</si>
  <si>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</si>
  <si>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</si>
  <si>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</si>
  <si>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</si>
  <si>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</si>
  <si>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</si>
  <si>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</si>
  <si>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</si>
  <si>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</si>
  <si>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</si>
  <si>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</si>
  <si>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</si>
  <si>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</si>
  <si>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</si>
  <si>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</si>
  <si>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</si>
  <si>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</si>
  <si>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</si>
  <si>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</si>
  <si>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</si>
  <si>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</si>
  <si>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</si>
  <si>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</si>
  <si>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</si>
  <si>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</si>
  <si>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</si>
  <si>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</si>
  <si>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</si>
  <si>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</si>
  <si>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</si>
  <si>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</si>
  <si>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</si>
  <si>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</si>
  <si>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</si>
  <si>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</si>
  <si>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</si>
  <si>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</si>
  <si>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</si>
  <si>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</si>
  <si>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</si>
  <si>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</si>
  <si>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</si>
  <si>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</si>
  <si>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</si>
  <si>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</si>
  <si>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</si>
  <si>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</si>
  <si>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</si>
  <si>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</si>
  <si>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</si>
  <si>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</si>
  <si>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</si>
  <si>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</si>
  <si>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</si>
  <si>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</si>
  <si>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</si>
  <si>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</si>
  <si>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</si>
  <si>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</si>
  <si>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</si>
  <si>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</si>
  <si>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</si>
  <si>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</si>
  <si>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</si>
  <si>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</si>
  <si>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</si>
  <si>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</si>
  <si>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</si>
  <si>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</si>
  <si>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</si>
  <si>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</si>
  <si>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</si>
  <si>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</si>
  <si>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</si>
  <si>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</si>
  <si>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</si>
  <si>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</si>
  <si>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</si>
  <si>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</si>
  <si>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</si>
  <si>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</si>
  <si>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</si>
  <si>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</si>
  <si>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</si>
  <si>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</si>
  <si>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</si>
  <si>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</si>
  <si>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</si>
  <si>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</si>
  <si>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</si>
  <si>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</si>
  <si>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</si>
  <si>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</si>
  <si>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</si>
  <si>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</si>
  <si>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</si>
  <si>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</si>
  <si>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</si>
  <si>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</si>
  <si>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</si>
  <si>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</si>
  <si>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</si>
  <si>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</si>
  <si>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</si>
  <si>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</si>
  <si>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</si>
  <si>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</si>
  <si>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</si>
  <si>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</si>
  <si>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</si>
  <si>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</si>
  <si>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</si>
  <si>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</si>
  <si>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</si>
  <si>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</si>
  <si>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</si>
  <si>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</si>
  <si>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</si>
  <si>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</si>
  <si>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</si>
  <si>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</si>
  <si>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</si>
  <si>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</si>
  <si>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</si>
  <si>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</si>
  <si>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</si>
  <si>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</si>
  <si>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</si>
  <si>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</si>
  <si>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</si>
  <si>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</si>
  <si>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</si>
  <si>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</si>
  <si>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</si>
  <si>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</si>
  <si>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</si>
  <si>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</si>
  <si>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</si>
  <si>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</si>
  <si>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</si>
  <si>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</si>
  <si>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</si>
  <si>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</si>
  <si>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</si>
  <si>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</si>
  <si>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</si>
  <si>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</si>
  <si>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</si>
  <si>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</si>
  <si>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</si>
  <si>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</si>
  <si>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</si>
  <si>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</si>
  <si>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</si>
  <si>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</si>
  <si>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</si>
  <si>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</si>
  <si>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</si>
  <si>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</si>
  <si>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</si>
  <si>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</si>
  <si>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</si>
  <si>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</si>
  <si>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</si>
  <si>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</si>
  <si>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</si>
  <si>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</si>
  <si>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</si>
  <si>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</si>
  <si>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</si>
  <si>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</si>
  <si>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</si>
  <si>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</si>
  <si>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</si>
  <si>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</si>
  <si>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</si>
  <si>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</si>
  <si>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</si>
  <si>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</si>
  <si>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</si>
  <si>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</si>
  <si>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</si>
  <si>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</si>
  <si>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</si>
  <si>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</si>
  <si>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</si>
  <si>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</si>
  <si>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</si>
  <si>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</si>
  <si>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</si>
  <si>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</si>
  <si>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</si>
  <si>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</si>
  <si>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</si>
  <si>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</si>
  <si>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</si>
  <si>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</si>
  <si>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</si>
  <si>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</si>
  <si>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</si>
  <si>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</si>
  <si>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</si>
  <si>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</si>
  <si>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</si>
  <si>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</si>
  <si>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</si>
  <si>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</si>
  <si>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</si>
  <si>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</si>
  <si>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</si>
  <si>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</si>
  <si>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</si>
  <si>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</si>
  <si>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</si>
  <si>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</si>
  <si>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</si>
  <si>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</si>
  <si>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</si>
  <si>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</si>
  <si>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</si>
  <si>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</si>
  <si>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</si>
  <si>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</si>
  <si>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</si>
  <si>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</si>
  <si>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</si>
  <si>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</si>
  <si>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</si>
  <si>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</si>
  <si>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</si>
  <si>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</si>
  <si>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</si>
  <si>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</si>
  <si>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</si>
  <si>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</si>
  <si>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</si>
  <si>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</si>
  <si>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</si>
  <si>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</si>
  <si>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</si>
  <si>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</si>
  <si>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</si>
  <si>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</si>
  <si>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</si>
  <si>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</si>
  <si>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</si>
  <si>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</si>
  <si>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</si>
  <si>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</si>
  <si>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</si>
  <si>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</si>
  <si>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</si>
  <si>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</si>
  <si>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</si>
  <si>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</si>
  <si>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</si>
  <si>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</si>
  <si>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</si>
  <si>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</si>
  <si>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</si>
  <si>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</si>
  <si>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</si>
  <si>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</si>
  <si>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</si>
  <si>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</si>
  <si>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</si>
  <si>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</si>
  <si>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</si>
  <si>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</si>
  <si>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</si>
  <si>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</si>
  <si>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</si>
  <si>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</si>
  <si>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</si>
  <si>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</si>
  <si>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</si>
  <si>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</si>
  <si>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</si>
  <si>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</si>
  <si>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</si>
  <si>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</si>
  <si>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</si>
  <si>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</si>
  <si>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</si>
  <si>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</si>
  <si>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</si>
  <si>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</si>
  <si>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</si>
  <si>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</si>
  <si>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</si>
  <si>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</si>
  <si>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</si>
  <si>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</si>
  <si>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</si>
  <si>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</si>
  <si>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</si>
  <si>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</si>
  <si>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</si>
  <si>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</si>
  <si>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</si>
  <si>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</si>
  <si>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</si>
  <si>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</si>
  <si>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</si>
  <si>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</si>
  <si>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</si>
  <si>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</si>
  <si>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</si>
  <si>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</si>
  <si>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</si>
  <si>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</si>
  <si>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</si>
  <si>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</si>
  <si>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</si>
  <si>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</si>
  <si>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</si>
  <si>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</si>
  <si>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</si>
  <si>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</si>
  <si>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</si>
  <si>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</si>
  <si>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</si>
  <si>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</si>
  <si>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</si>
  <si>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</si>
  <si>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</si>
  <si>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</si>
  <si>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</si>
  <si>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</si>
  <si>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</si>
  <si>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</si>
  <si>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</si>
  <si>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</si>
  <si>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</si>
  <si>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</si>
  <si>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</si>
  <si>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</si>
  <si>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</si>
  <si>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</si>
  <si>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</si>
  <si>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</si>
  <si>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</si>
  <si>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</si>
  <si>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</si>
  <si>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</si>
  <si>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</si>
  <si>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</si>
  <si>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</si>
  <si>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</si>
  <si>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</si>
  <si>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</si>
  <si>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</si>
  <si>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</si>
  <si>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</si>
  <si>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</si>
  <si>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</si>
  <si>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</si>
  <si>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</si>
  <si>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</si>
  <si>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</si>
  <si>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</si>
  <si>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</si>
  <si>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</si>
  <si>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</si>
  <si>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</si>
  <si>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</si>
  <si>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</si>
  <si>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</si>
  <si>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</si>
  <si>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</si>
  <si>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</si>
  <si>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</si>
  <si>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</si>
  <si>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</si>
  <si>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</si>
  <si>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</si>
  <si>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</si>
  <si>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</si>
  <si>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</si>
  <si>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</si>
  <si>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</si>
  <si>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</si>
  <si>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</si>
  <si>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</si>
  <si>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</si>
  <si>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</si>
  <si>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</si>
  <si>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</si>
  <si>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</si>
  <si>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</si>
  <si>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</si>
  <si>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</si>
  <si>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</si>
  <si>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</si>
  <si>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</si>
  <si>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</si>
  <si>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</si>
  <si>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</si>
  <si>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</si>
  <si>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</si>
  <si>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</si>
  <si>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</si>
  <si>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</si>
  <si>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</si>
  <si>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</si>
  <si>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</si>
  <si>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</si>
  <si>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</si>
  <si>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</si>
  <si>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</si>
  <si>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</si>
  <si>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</si>
  <si>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</si>
  <si>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</si>
  <si>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</si>
  <si>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</si>
  <si>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</si>
  <si>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</si>
  <si>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</si>
  <si>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</si>
  <si>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</si>
  <si>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</si>
  <si>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</si>
  <si>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</si>
  <si>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</si>
  <si>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</si>
  <si>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</si>
  <si>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</si>
  <si>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</si>
  <si>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</si>
  <si>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</si>
  <si>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</si>
  <si>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</si>
  <si>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</si>
  <si>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</si>
  <si>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</si>
  <si>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</si>
  <si>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</si>
  <si>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</si>
  <si>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</si>
  <si>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</si>
  <si>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</si>
  <si>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</si>
  <si>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</si>
  <si>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</si>
  <si>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</si>
  <si>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</si>
  <si>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</si>
  <si>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</si>
  <si>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</si>
  <si>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</si>
  <si>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</si>
  <si>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</si>
  <si>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</si>
  <si>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</si>
  <si>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</si>
  <si>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</si>
  <si>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</si>
  <si>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</si>
  <si>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</si>
  <si>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</si>
  <si>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</si>
  <si>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</si>
  <si>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</si>
  <si>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</si>
  <si>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</si>
  <si>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</si>
  <si>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</si>
  <si>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</si>
  <si>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</si>
  <si>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</si>
  <si>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</si>
  <si>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</si>
  <si>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</si>
  <si>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</si>
  <si>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</si>
  <si>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</si>
  <si>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</si>
  <si>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</si>
  <si>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</si>
  <si>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</si>
  <si>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</si>
  <si>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</si>
  <si>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</si>
  <si>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</si>
  <si>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</si>
  <si>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</si>
  <si>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</si>
  <si>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</si>
  <si>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</si>
  <si>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</si>
  <si>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</si>
  <si>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</si>
  <si>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</si>
  <si>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</si>
  <si>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</si>
  <si>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</si>
  <si>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</si>
  <si>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</si>
  <si>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</si>
  <si>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</si>
  <si>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</si>
  <si>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</si>
  <si>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</si>
  <si>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</si>
  <si>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</si>
  <si>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</si>
  <si>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</si>
  <si>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</si>
  <si>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</si>
  <si>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</si>
  <si>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</si>
  <si>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</si>
  <si>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</si>
  <si>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</si>
  <si>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</si>
  <si>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</si>
  <si>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</si>
  <si>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</si>
  <si>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</si>
  <si>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</si>
  <si>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</si>
  <si>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</si>
  <si>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</si>
  <si>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</si>
  <si>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</si>
  <si>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</si>
  <si>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</si>
  <si>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</si>
  <si>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</si>
  <si>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</si>
  <si>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</si>
  <si>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</si>
  <si>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</si>
  <si>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</si>
  <si>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</si>
  <si>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</si>
  <si>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</si>
  <si>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</si>
  <si>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</si>
  <si>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</si>
  <si>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</si>
  <si>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</si>
  <si>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</si>
  <si>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</si>
  <si>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</si>
  <si>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</si>
  <si>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</si>
  <si>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</si>
  <si>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</si>
  <si>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</si>
  <si>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</si>
  <si>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</si>
  <si>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</si>
  <si>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</si>
  <si>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</si>
  <si>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</si>
  <si>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</si>
  <si>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</si>
  <si>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</si>
  <si>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</si>
  <si>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</si>
  <si>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</si>
  <si>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</si>
  <si>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</si>
  <si>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</si>
  <si>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</si>
  <si>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</si>
  <si>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</si>
  <si>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</si>
  <si>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</si>
  <si>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</si>
  <si>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</si>
  <si>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</si>
  <si>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</si>
  <si>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</si>
  <si>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</si>
  <si>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</si>
  <si>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</si>
  <si>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</si>
  <si>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</si>
  <si>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</si>
  <si>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</si>
  <si>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</si>
  <si>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</si>
  <si>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</si>
  <si>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</si>
  <si>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</si>
  <si>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</si>
  <si>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</si>
  <si>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</si>
  <si>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</si>
  <si>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</si>
  <si>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</si>
  <si>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</si>
  <si>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</si>
  <si>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</si>
  <si>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</si>
  <si>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</si>
  <si>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</si>
  <si>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</si>
  <si>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</si>
  <si>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</si>
  <si>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</si>
  <si>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</si>
  <si>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</si>
  <si>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</si>
  <si>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</si>
  <si>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</si>
  <si>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</si>
  <si>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</si>
  <si>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</si>
  <si>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</si>
  <si>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</si>
  <si>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</si>
  <si>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</si>
  <si>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</si>
  <si>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</si>
  <si>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</si>
  <si>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</si>
  <si>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</si>
  <si>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</si>
  <si>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</si>
  <si>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</si>
  <si>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</si>
  <si>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</si>
  <si>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</si>
  <si>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</si>
  <si>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</si>
  <si>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</si>
  <si>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</si>
  <si>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</si>
  <si>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</si>
  <si>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</si>
  <si>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</si>
  <si>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</si>
  <si>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</si>
  <si>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</si>
  <si>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</si>
  <si>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</si>
  <si>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</si>
  <si>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</si>
  <si>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</si>
  <si>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</si>
  <si>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</si>
  <si>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</si>
  <si>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</si>
  <si>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</si>
  <si>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</si>
  <si>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</si>
  <si>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</si>
  <si>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</si>
  <si>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</si>
  <si>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</si>
  <si>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</si>
  <si>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</si>
  <si>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</si>
  <si>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</si>
  <si>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</si>
  <si>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</si>
  <si>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</si>
  <si>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</si>
  <si>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</si>
  <si>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</si>
  <si>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</si>
  <si>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</si>
  <si>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</si>
  <si>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</si>
  <si>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</si>
  <si>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</si>
  <si>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</si>
  <si>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</si>
  <si>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</si>
  <si>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</si>
  <si>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</si>
  <si>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</si>
  <si>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</si>
  <si>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</si>
  <si>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</si>
  <si>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</si>
  <si>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</si>
  <si>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</si>
  <si>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</si>
  <si>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</si>
  <si>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</si>
  <si>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</si>
  <si>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</si>
  <si>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</si>
  <si>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</si>
  <si>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</si>
  <si>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</si>
  <si>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</si>
  <si>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</si>
  <si>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</si>
  <si>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</si>
  <si>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</si>
  <si>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</si>
  <si>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</si>
  <si>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</si>
  <si>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</si>
  <si>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</si>
  <si>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</si>
  <si>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</si>
  <si>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</si>
  <si>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</si>
  <si>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</si>
  <si>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</si>
  <si>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</si>
  <si>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</si>
  <si>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</si>
  <si>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</si>
  <si>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</si>
  <si>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</si>
  <si>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</si>
  <si>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</si>
  <si>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</si>
  <si>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</si>
  <si>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</si>
  <si>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</si>
  <si>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</si>
  <si>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</si>
  <si>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</si>
  <si>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</si>
  <si>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</si>
  <si>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</si>
  <si>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</si>
  <si>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</si>
  <si>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</si>
  <si>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</si>
  <si>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</si>
  <si>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</si>
  <si>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</si>
  <si>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</si>
  <si>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</si>
  <si>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</si>
  <si>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</si>
  <si>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</si>
  <si>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</si>
  <si>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</si>
  <si>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</si>
  <si>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</si>
  <si>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</si>
  <si>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</si>
  <si>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</si>
  <si>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</si>
  <si>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</si>
  <si>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</si>
  <si>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</si>
  <si>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</si>
  <si>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</si>
  <si>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</si>
  <si>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</si>
  <si>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</si>
  <si>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</si>
  <si>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</si>
  <si>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</si>
  <si>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</si>
  <si>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</si>
  <si>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</si>
  <si>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</si>
  <si>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</si>
  <si>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</si>
  <si>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</si>
  <si>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</si>
  <si>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</si>
  <si>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</si>
  <si>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</si>
  <si>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</si>
  <si>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</si>
  <si>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</si>
  <si>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</si>
  <si>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</si>
  <si>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</si>
  <si>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</si>
  <si>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</si>
  <si>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</si>
  <si>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</si>
  <si>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</si>
  <si>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</si>
  <si>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</si>
  <si>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</si>
  <si>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</si>
  <si>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</si>
  <si>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</si>
  <si>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</si>
  <si>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</si>
  <si>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</si>
  <si>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</si>
  <si>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</si>
  <si>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</si>
  <si>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</si>
  <si>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</si>
  <si>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</si>
  <si>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</si>
  <si>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</si>
  <si>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</si>
  <si>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</si>
  <si>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</si>
  <si>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</si>
  <si>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</si>
  <si>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</si>
  <si>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</si>
  <si>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</si>
  <si>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</si>
  <si>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</si>
  <si>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</si>
  <si>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</si>
  <si>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</si>
  <si>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</si>
  <si>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</si>
  <si>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</si>
  <si>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</si>
  <si>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</si>
  <si>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</si>
  <si>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</si>
  <si>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</si>
  <si>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</si>
  <si>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</si>
  <si>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</si>
  <si>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</si>
  <si>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</si>
  <si>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</si>
  <si>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</si>
  <si>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</si>
  <si>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</si>
  <si>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</si>
  <si>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</si>
  <si>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</si>
  <si>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</si>
  <si>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</si>
  <si>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</si>
  <si>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</si>
  <si>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</si>
  <si>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</si>
  <si>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</si>
  <si>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</si>
  <si>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</si>
  <si>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</si>
  <si>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</si>
  <si>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</si>
  <si>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</si>
  <si>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</si>
  <si>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</si>
  <si>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</si>
  <si>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</si>
  <si>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</si>
  <si>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</si>
  <si>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</si>
  <si>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</si>
  <si>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</si>
  <si>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</si>
  <si>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</si>
  <si>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</si>
  <si>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</si>
  <si>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</si>
  <si>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</si>
  <si>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</si>
  <si>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</si>
  <si>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</si>
  <si>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</si>
  <si>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</si>
  <si>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</si>
  <si>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</si>
  <si>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</si>
  <si>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</si>
  <si>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</si>
  <si>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</si>
  <si>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</si>
  <si>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</si>
  <si>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</si>
  <si>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</si>
  <si>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</si>
  <si>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</si>
  <si>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</si>
  <si>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</si>
  <si>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</si>
  <si>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</si>
  <si>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</si>
  <si>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</si>
  <si>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</si>
  <si>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</si>
  <si>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</si>
  <si>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</si>
  <si>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</si>
  <si>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</si>
  <si>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</si>
  <si>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</si>
  <si>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</si>
  <si>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</si>
  <si>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</si>
  <si>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</si>
  <si>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</si>
  <si>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</si>
  <si>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</si>
  <si>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</si>
  <si>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</si>
  <si>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</si>
  <si>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</si>
  <si>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</si>
  <si>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</si>
  <si>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</si>
  <si>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</si>
  <si>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</si>
  <si>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</si>
  <si>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</si>
  <si>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</si>
  <si>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</si>
  <si>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</si>
  <si>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</si>
  <si>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</si>
  <si>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</si>
  <si>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</si>
  <si>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</si>
  <si>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</si>
  <si>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</si>
  <si>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</si>
  <si>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</si>
  <si>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</si>
  <si>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</si>
  <si>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</si>
  <si>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</si>
  <si>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</si>
  <si>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</si>
  <si>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</si>
  <si>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</si>
  <si>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</si>
  <si>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</si>
  <si>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</si>
  <si>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</si>
  <si>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</si>
  <si>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</si>
  <si>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</si>
  <si>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</si>
  <si>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</si>
  <si>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</si>
  <si>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</si>
  <si>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</si>
  <si>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</si>
  <si>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</si>
  <si>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</si>
  <si>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</si>
  <si>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</si>
  <si>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</si>
  <si>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</si>
  <si>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</si>
  <si>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</si>
  <si>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</si>
  <si>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</si>
  <si>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</si>
  <si>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</si>
  <si>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</si>
  <si>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</si>
  <si>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</si>
  <si>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</si>
  <si>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</si>
  <si>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</si>
  <si>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</si>
  <si>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</si>
  <si>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</si>
  <si>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</si>
  <si>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</si>
  <si>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</si>
  <si>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</si>
  <si>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</si>
  <si>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</si>
  <si>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</si>
  <si>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</si>
  <si>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</si>
  <si>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</si>
  <si>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</si>
  <si>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</si>
  <si>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</si>
  <si>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</si>
  <si>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</si>
  <si>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</si>
  <si>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</si>
  <si>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</si>
  <si>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</si>
  <si>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</si>
  <si>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</si>
  <si>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</si>
  <si>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</si>
  <si>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</si>
  <si>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</si>
  <si>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</si>
  <si>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</si>
  <si>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</si>
  <si>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</si>
  <si>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</si>
  <si>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</si>
  <si>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</si>
  <si>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</si>
  <si>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</si>
  <si>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</si>
  <si>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</si>
  <si>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</si>
  <si>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</si>
  <si>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</si>
  <si>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</si>
  <si>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</si>
  <si>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</si>
  <si>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</si>
  <si>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</si>
  <si>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</si>
  <si>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</si>
  <si>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</si>
  <si>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</si>
  <si>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</si>
  <si>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</si>
  <si>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</si>
  <si>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</si>
  <si>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</si>
  <si>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</si>
  <si>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</si>
  <si>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</si>
  <si>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</si>
  <si>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</si>
  <si>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</si>
  <si>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</si>
  <si>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</si>
  <si>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</si>
  <si>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</si>
  <si>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</si>
  <si>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</si>
  <si>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</si>
  <si>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</si>
  <si>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</si>
  <si>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</si>
  <si>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</si>
  <si>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</si>
  <si>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</si>
  <si>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</si>
  <si>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</si>
  <si>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</si>
  <si>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</si>
  <si>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</si>
  <si>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</si>
  <si>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</si>
  <si>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</si>
  <si>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</si>
  <si>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</si>
  <si>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</si>
  <si>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</si>
  <si>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</si>
  <si>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</si>
  <si>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</si>
  <si>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</si>
  <si>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</si>
  <si>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</si>
  <si>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</si>
  <si>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</si>
  <si>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</si>
  <si>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</si>
  <si>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</si>
  <si>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</si>
  <si>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</si>
  <si>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</si>
  <si>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</si>
  <si>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</si>
  <si>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</si>
  <si>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</si>
  <si>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</si>
  <si>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</si>
  <si>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</si>
  <si>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</si>
  <si>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</si>
  <si>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</si>
  <si>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</si>
  <si>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</si>
  <si>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</si>
  <si>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</si>
  <si>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</si>
  <si>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</si>
  <si>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</si>
  <si>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</si>
  <si>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</si>
  <si>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</si>
  <si>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</si>
  <si>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</si>
  <si>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</si>
  <si>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</si>
  <si>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</si>
  <si>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</si>
  <si>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</si>
  <si>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</si>
  <si>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</si>
  <si>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</si>
  <si>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</si>
  <si>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</si>
  <si>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</si>
  <si>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</si>
  <si>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</si>
  <si>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</si>
  <si>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</si>
  <si>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</si>
  <si>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</si>
  <si>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</si>
  <si>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</si>
  <si>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</si>
  <si>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</si>
  <si>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</si>
  <si>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</si>
  <si>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</si>
  <si>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</si>
  <si>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</si>
  <si>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</si>
  <si>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</si>
  <si>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</si>
  <si>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</si>
  <si>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</si>
  <si>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</si>
  <si>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</si>
  <si>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</si>
  <si>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</si>
  <si>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</si>
  <si>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</si>
  <si>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</si>
  <si>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</si>
  <si>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</si>
  <si>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</si>
  <si>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</si>
  <si>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</si>
  <si>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</si>
  <si>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</si>
  <si>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</si>
  <si>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</si>
  <si>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</si>
  <si>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</si>
  <si>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</si>
  <si>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</si>
  <si>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</si>
  <si>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</si>
  <si>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</si>
  <si>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</si>
  <si>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</si>
  <si>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</si>
  <si>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</si>
  <si>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</si>
  <si>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</si>
  <si>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</si>
  <si>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</si>
  <si>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</si>
  <si>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</si>
  <si>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</si>
  <si>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</si>
  <si>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</si>
  <si>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</si>
  <si>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</si>
  <si>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</si>
  <si>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</si>
  <si>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</si>
  <si>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</si>
  <si>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</si>
  <si>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</si>
  <si>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</si>
  <si>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</si>
  <si>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</si>
  <si>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</si>
  <si>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</si>
  <si>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</si>
  <si>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</si>
  <si>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</si>
  <si>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</si>
  <si>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</si>
  <si>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</si>
  <si>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</si>
  <si>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</si>
  <si>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</si>
  <si>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</si>
  <si>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</si>
  <si>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</si>
  <si>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</si>
  <si>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</si>
  <si>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</si>
  <si>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</si>
  <si>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</si>
  <si>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</si>
  <si>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</si>
  <si>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</si>
  <si>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</si>
  <si>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</si>
  <si>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</si>
  <si>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</si>
  <si>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</si>
  <si>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</si>
  <si>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</si>
  <si>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</si>
  <si>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</si>
  <si>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</si>
  <si>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</si>
  <si>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</si>
  <si>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</si>
  <si>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</si>
  <si>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</si>
  <si>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</si>
  <si>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</si>
  <si>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</si>
  <si>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</si>
  <si>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</si>
  <si>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</si>
  <si>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</si>
  <si>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</si>
  <si>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</si>
  <si>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</si>
  <si>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</si>
  <si>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</si>
  <si>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</si>
  <si>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</si>
  <si>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</si>
  <si>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</si>
  <si>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</si>
  <si>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</si>
  <si>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</si>
  <si>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</si>
  <si>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</si>
  <si>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</si>
  <si>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</si>
  <si>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</si>
  <si>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</si>
  <si>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</si>
  <si>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</si>
  <si>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</si>
  <si>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</si>
  <si>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</si>
  <si>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</si>
  <si>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</si>
  <si>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</si>
  <si>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</si>
  <si>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</si>
  <si>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</si>
  <si>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</si>
  <si>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</si>
  <si>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</si>
  <si>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</si>
  <si>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</si>
  <si>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</si>
  <si>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</si>
  <si>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</si>
  <si>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</si>
  <si>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</si>
  <si>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</si>
  <si>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</si>
  <si>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</si>
  <si>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</si>
  <si>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</si>
  <si>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</si>
  <si>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</si>
  <si>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</si>
  <si>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</si>
  <si>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</si>
  <si>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</si>
  <si>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</si>
  <si>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</si>
  <si>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</si>
  <si>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</si>
  <si>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</si>
  <si>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</si>
  <si>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</si>
  <si>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</si>
  <si>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</si>
  <si>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</si>
  <si>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</si>
  <si>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</si>
  <si>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</si>
  <si>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</si>
  <si>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</si>
  <si>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</si>
  <si>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</si>
  <si>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</si>
  <si>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</si>
  <si>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</si>
  <si>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</si>
  <si>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</si>
  <si>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</si>
  <si>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</si>
  <si>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</si>
  <si>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</si>
  <si>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</si>
  <si>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</si>
  <si>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</si>
  <si>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</si>
  <si>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</si>
  <si>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</si>
  <si>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</si>
  <si>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</si>
  <si>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</si>
  <si>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</si>
  <si>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</si>
  <si>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</si>
  <si>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</si>
  <si>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</si>
  <si>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</si>
  <si>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</si>
  <si>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</si>
  <si>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</si>
  <si>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</si>
  <si>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</si>
  <si>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</si>
  <si>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</si>
  <si>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</si>
  <si>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</si>
  <si>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</si>
  <si>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</si>
  <si>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</si>
  <si>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</si>
  <si>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</si>
  <si>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</si>
  <si>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</si>
  <si>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</si>
  <si>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</si>
  <si>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</si>
  <si>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</si>
  <si>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</si>
  <si>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</si>
  <si>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</si>
  <si>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</si>
  <si>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</si>
  <si>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</si>
  <si>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</si>
  <si>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</si>
  <si>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</si>
  <si>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</si>
  <si>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</si>
  <si>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</si>
  <si>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</si>
  <si>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</si>
  <si>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</si>
  <si>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</si>
  <si>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</si>
  <si>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</si>
  <si>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</si>
  <si>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</si>
  <si>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</si>
  <si>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</si>
  <si>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</si>
  <si>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</si>
  <si>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</si>
  <si>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</si>
  <si>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</si>
  <si>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</si>
  <si>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</si>
  <si>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</si>
  <si>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</si>
  <si>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</si>
  <si>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</si>
  <si>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</si>
  <si>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</si>
  <si>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</si>
  <si>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</si>
  <si>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</si>
  <si>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</si>
  <si>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</si>
  <si>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</si>
  <si>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</si>
  <si>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</si>
  <si>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</si>
  <si>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</si>
  <si>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</si>
  <si>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</si>
  <si>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</si>
  <si>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</si>
  <si>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</si>
  <si>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</si>
  <si>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</si>
  <si>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</si>
  <si>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</si>
  <si>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</si>
  <si>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</si>
  <si>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</si>
  <si>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</si>
  <si>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</si>
  <si>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</si>
  <si>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</si>
  <si>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</si>
  <si>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</si>
  <si>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</si>
  <si>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</si>
  <si>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</si>
  <si>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</si>
  <si>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</si>
  <si>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</si>
  <si>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</si>
  <si>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</si>
  <si>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</si>
  <si>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</si>
  <si>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</si>
  <si>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</si>
  <si>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</si>
  <si>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</si>
  <si>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</si>
  <si>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</si>
  <si>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</si>
  <si>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</si>
  <si>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</si>
  <si>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</si>
  <si>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</si>
  <si>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</si>
  <si>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</si>
  <si>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</si>
  <si>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</si>
  <si>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</si>
  <si>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</si>
  <si>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</si>
  <si>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</si>
  <si>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</si>
  <si>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</si>
  <si>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</si>
  <si>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</si>
  <si>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</si>
  <si>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</si>
  <si>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</si>
  <si>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</si>
  <si>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</si>
  <si>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</si>
  <si>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</si>
  <si>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</si>
  <si>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</si>
  <si>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</si>
  <si>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</si>
  <si>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</si>
  <si>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</si>
  <si>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</si>
  <si>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</si>
  <si>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</si>
  <si>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</si>
  <si>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</si>
  <si>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</si>
  <si>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</si>
  <si>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</si>
  <si>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</si>
  <si>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</si>
  <si>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</si>
  <si>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</si>
  <si>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</si>
  <si>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</si>
  <si>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</si>
  <si>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</si>
  <si>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</si>
  <si>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</si>
  <si>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</si>
  <si>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</si>
  <si>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</si>
  <si>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</si>
  <si>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</si>
  <si>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</si>
  <si>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</si>
  <si>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</si>
  <si>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</si>
  <si>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</si>
  <si>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</si>
  <si>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</si>
  <si>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</si>
  <si>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</si>
  <si>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</si>
  <si>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</si>
  <si>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</si>
  <si>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</si>
  <si>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</si>
  <si>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</si>
  <si>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</si>
  <si>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</si>
  <si>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</si>
  <si>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</si>
  <si>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</si>
  <si>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</si>
  <si>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</si>
  <si>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</si>
  <si>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</si>
  <si>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</si>
  <si>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</si>
  <si>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</si>
  <si>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</si>
  <si>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</si>
  <si>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</si>
  <si>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</si>
  <si>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</si>
  <si>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</si>
  <si>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</si>
  <si>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</si>
  <si>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</si>
  <si>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</si>
  <si>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</si>
  <si>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</si>
  <si>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</si>
  <si>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</si>
  <si>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</si>
  <si>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</si>
  <si>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</si>
  <si>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</si>
  <si>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</si>
  <si>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</si>
  <si>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</si>
  <si>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</si>
  <si>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</si>
  <si>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</si>
  <si>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</si>
  <si>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</si>
  <si>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</si>
  <si>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</si>
  <si>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</si>
  <si>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</si>
  <si>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</si>
  <si>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</si>
  <si>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</si>
  <si>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</si>
  <si>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</si>
  <si>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</si>
  <si>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</si>
  <si>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</si>
  <si>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</si>
  <si>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</si>
  <si>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</si>
  <si>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</si>
  <si>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</si>
  <si>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</si>
  <si>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</si>
  <si>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</si>
  <si>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</si>
  <si>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</si>
  <si>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</si>
  <si>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</si>
  <si>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</si>
  <si>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</si>
  <si>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</si>
  <si>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</si>
  <si>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</si>
  <si>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</si>
  <si>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</si>
  <si>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</si>
  <si>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</si>
  <si>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</si>
  <si>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</si>
  <si>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</si>
  <si>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</si>
  <si>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</si>
  <si>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</si>
  <si>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</si>
  <si>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</si>
  <si>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</si>
  <si>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</si>
  <si>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</si>
  <si>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</si>
  <si>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</si>
  <si>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</si>
  <si>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</si>
  <si>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</si>
  <si>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</si>
  <si>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</si>
  <si>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</si>
  <si>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</si>
  <si>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</si>
  <si>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</si>
  <si>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</si>
  <si>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</si>
  <si>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</si>
  <si>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</si>
  <si>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</si>
  <si>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</si>
  <si>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</si>
  <si>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</si>
  <si>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</si>
  <si>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</si>
  <si>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</si>
  <si>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</si>
  <si>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</si>
  <si>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</si>
  <si>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</si>
  <si>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</si>
  <si>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</si>
  <si>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</si>
  <si>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</si>
  <si>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</si>
  <si>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</si>
  <si>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</si>
  <si>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</si>
  <si>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</si>
  <si>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</si>
  <si>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</si>
  <si>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</si>
  <si>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</si>
  <si>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</si>
  <si>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</si>
  <si>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</si>
  <si>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</si>
  <si>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</si>
  <si>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</si>
  <si>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</si>
  <si>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</si>
  <si>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</si>
  <si>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</si>
  <si>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</si>
  <si>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</si>
  <si>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</si>
  <si>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</si>
  <si>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</si>
  <si>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</si>
  <si>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</si>
  <si>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</si>
  <si>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</si>
  <si>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</si>
  <si>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</si>
  <si>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</si>
  <si>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</si>
  <si>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</si>
  <si>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</si>
  <si>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</si>
  <si>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</si>
  <si>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</si>
  <si>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</si>
  <si>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</si>
  <si>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</si>
  <si>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</si>
  <si>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</si>
  <si>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</si>
  <si>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</si>
  <si>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</si>
  <si>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</si>
  <si>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</si>
  <si>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</si>
  <si>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</si>
  <si>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</si>
  <si>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</si>
  <si>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</si>
  <si>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</si>
  <si>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</si>
  <si>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</si>
  <si>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</si>
  <si>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</si>
  <si>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</si>
  <si>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</si>
  <si>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</si>
  <si>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</si>
  <si>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</si>
  <si>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</si>
  <si>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</si>
  <si>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</si>
  <si>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</si>
  <si>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</si>
  <si>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</si>
  <si>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</si>
  <si>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</si>
  <si>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</si>
  <si>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</si>
  <si>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</si>
  <si>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</si>
  <si>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</si>
  <si>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</si>
  <si>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</si>
  <si>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</si>
  <si>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</si>
  <si>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</si>
  <si>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</si>
  <si>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</si>
  <si>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</si>
  <si>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</si>
  <si>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</si>
  <si>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</si>
  <si>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</si>
  <si>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</si>
  <si>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</si>
  <si>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</si>
  <si>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</si>
  <si>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</si>
  <si>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</si>
  <si>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</si>
  <si>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</si>
  <si>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</si>
  <si>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</si>
  <si>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</si>
  <si>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</si>
  <si>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</si>
  <si>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</si>
  <si>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</si>
  <si>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</si>
  <si>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</si>
  <si>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</si>
  <si>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</si>
  <si>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</si>
  <si>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</si>
  <si>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</si>
  <si>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</si>
  <si>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</si>
  <si>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</si>
  <si>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</si>
  <si>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</si>
  <si>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</si>
  <si>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</si>
  <si>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</si>
  <si>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</si>
  <si>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</si>
  <si>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</si>
  <si>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</si>
  <si>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</si>
  <si>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</si>
  <si>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</si>
  <si>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</si>
  <si>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</si>
  <si>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</si>
  <si>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</si>
  <si>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</si>
  <si>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</si>
  <si>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</si>
  <si>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</si>
  <si>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</si>
  <si>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</si>
  <si>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</si>
  <si>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</si>
  <si>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</si>
  <si>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</si>
  <si>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</si>
  <si>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</si>
  <si>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</si>
  <si>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</si>
  <si>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</si>
  <si>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</si>
  <si>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</si>
  <si>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</si>
  <si>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</si>
  <si>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</si>
  <si>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</si>
  <si>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</si>
  <si>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</si>
  <si>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</si>
  <si>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</si>
  <si>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</si>
  <si>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</si>
  <si>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</si>
  <si>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</si>
  <si>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</si>
  <si>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</si>
  <si>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</si>
  <si>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</si>
  <si>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</si>
  <si>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</si>
  <si>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</si>
  <si>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</si>
  <si>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</si>
  <si>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</si>
  <si>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</si>
  <si>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</si>
  <si>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</si>
  <si>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</si>
  <si>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</si>
  <si>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</si>
  <si>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</si>
  <si>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</si>
  <si>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</si>
  <si>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</si>
  <si>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</si>
  <si>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</si>
  <si>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</si>
  <si>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</si>
  <si>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</si>
  <si>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</si>
  <si>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</si>
  <si>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</si>
  <si>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</si>
  <si>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</si>
  <si>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</si>
  <si>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</si>
  <si>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</si>
  <si>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</si>
  <si>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</si>
  <si>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</si>
  <si>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</si>
  <si>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</si>
  <si>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</si>
  <si>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</si>
  <si>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</si>
  <si>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</si>
  <si>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</si>
  <si>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</si>
  <si>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</si>
  <si>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</si>
  <si>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</si>
  <si>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</si>
  <si>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</si>
  <si>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</si>
  <si>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</si>
  <si>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</si>
  <si>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</si>
  <si>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</si>
  <si>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</si>
  <si>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</si>
  <si>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</si>
  <si>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</si>
  <si>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</si>
  <si>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</si>
  <si>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</si>
  <si>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</si>
  <si>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</si>
  <si>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</si>
  <si>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</si>
  <si>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</si>
  <si>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</si>
  <si>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</si>
  <si>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</si>
  <si>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</si>
  <si>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</si>
  <si>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</si>
  <si>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</si>
  <si>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</si>
  <si>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</si>
  <si>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</si>
  <si>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</si>
  <si>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</si>
  <si>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</si>
  <si>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</si>
  <si>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</si>
  <si>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</si>
  <si>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</si>
  <si>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</si>
  <si>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</si>
  <si>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</si>
  <si>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</si>
  <si>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</si>
  <si>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</si>
  <si>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</si>
  <si>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</si>
  <si>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</si>
  <si>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</si>
  <si>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</si>
  <si>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</si>
  <si>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</si>
  <si>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</si>
  <si>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</si>
  <si>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</si>
  <si>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</si>
  <si>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</si>
  <si>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</si>
  <si>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</si>
  <si>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</si>
  <si>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</si>
  <si>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</si>
  <si>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</si>
  <si>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</si>
  <si>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</si>
  <si>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</si>
  <si>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</si>
  <si>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</si>
  <si>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</si>
  <si>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</si>
  <si>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</si>
  <si>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</si>
  <si>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</si>
  <si>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</si>
  <si>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</si>
  <si>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</si>
  <si>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</si>
  <si>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</si>
  <si>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</si>
  <si>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</si>
  <si>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</si>
  <si>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</si>
  <si>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</si>
  <si>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</si>
  <si>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</si>
  <si>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</si>
  <si>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</si>
  <si>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</si>
  <si>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</si>
  <si>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</si>
  <si>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</si>
  <si>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</si>
  <si>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</si>
  <si>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</si>
  <si>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</si>
  <si>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</si>
  <si>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</si>
  <si>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</si>
  <si>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</si>
  <si>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</si>
  <si>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</si>
  <si>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</si>
  <si>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</si>
  <si>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</si>
  <si>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</si>
  <si>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</si>
  <si>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</si>
  <si>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</si>
  <si>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</si>
  <si>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</si>
  <si>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</si>
  <si>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</si>
  <si>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</si>
  <si>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</si>
  <si>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</si>
  <si>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</si>
  <si>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</si>
  <si>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</si>
  <si>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</si>
  <si>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</si>
  <si>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</si>
  <si>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</si>
  <si>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</si>
  <si>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</si>
  <si>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</si>
  <si>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</si>
  <si>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</si>
  <si>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</si>
  <si>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</si>
  <si>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</si>
  <si>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</si>
  <si>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</si>
  <si>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</si>
  <si>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</si>
  <si>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</si>
  <si>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</si>
  <si>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</si>
  <si>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</si>
  <si>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</si>
  <si>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</si>
  <si>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</si>
  <si>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</si>
  <si>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</si>
  <si>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</si>
  <si>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</si>
  <si>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</si>
  <si>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</si>
  <si>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</si>
  <si>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</si>
  <si>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</si>
  <si>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</si>
  <si>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</si>
  <si>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</si>
  <si>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</si>
  <si>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</si>
  <si>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</si>
  <si>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</si>
  <si>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</si>
  <si>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</si>
  <si>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</si>
  <si>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</si>
  <si>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</si>
  <si>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</si>
  <si>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</si>
  <si>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</si>
  <si>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</si>
  <si>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</si>
  <si>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</si>
  <si>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</si>
  <si>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</si>
  <si>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</si>
  <si>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</si>
  <si>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</si>
  <si>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</si>
  <si>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</si>
  <si>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</si>
  <si>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</si>
  <si>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</si>
  <si>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</si>
  <si>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</si>
  <si>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</si>
  <si>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</si>
  <si>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</si>
  <si>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</si>
  <si>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</si>
  <si>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</si>
  <si>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</si>
  <si>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</si>
  <si>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</si>
  <si>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</si>
  <si>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</si>
  <si>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</si>
  <si>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</si>
  <si>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</si>
  <si>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</si>
  <si>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</si>
  <si>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</si>
  <si>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</si>
  <si>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</si>
  <si>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</si>
  <si>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</si>
  <si>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</si>
  <si>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</si>
  <si>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</si>
  <si>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</si>
  <si>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</si>
  <si>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</si>
  <si>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</si>
  <si>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</si>
  <si>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</si>
  <si>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</si>
  <si>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</si>
  <si>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</si>
  <si>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</si>
  <si>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</si>
  <si>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</si>
  <si>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</si>
  <si>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</si>
  <si>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</si>
  <si>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</si>
  <si>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</si>
  <si>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</si>
  <si>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</si>
  <si>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</si>
  <si>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</si>
  <si>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</si>
  <si>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</si>
  <si>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</si>
  <si>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</si>
  <si>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</si>
  <si>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</si>
  <si>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</si>
  <si>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</si>
  <si>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</si>
  <si>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</si>
  <si>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</si>
  <si>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</si>
  <si>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</si>
  <si>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</si>
  <si>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</si>
  <si>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</si>
  <si>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</si>
  <si>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</si>
  <si>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</si>
  <si>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</si>
  <si>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</si>
  <si>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</si>
  <si>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</si>
  <si>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</si>
  <si>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</si>
  <si>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</si>
  <si>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</si>
  <si>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</si>
  <si>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</si>
  <si>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</si>
  <si>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</si>
  <si>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</si>
  <si>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</si>
  <si>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</si>
  <si>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</si>
  <si>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</si>
  <si>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</si>
  <si>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</si>
  <si>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</si>
  <si>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</si>
  <si>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</si>
  <si>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</si>
  <si>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</si>
  <si>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</si>
  <si>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</si>
  <si>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</si>
  <si>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</si>
  <si>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</si>
  <si>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</si>
  <si>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</si>
  <si>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</si>
  <si>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</si>
  <si>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</si>
  <si>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</si>
  <si>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</si>
  <si>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</si>
  <si>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</si>
  <si>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</si>
  <si>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</si>
  <si>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</si>
  <si>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</si>
  <si>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</si>
  <si>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</si>
  <si>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</si>
  <si>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</si>
  <si>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</si>
  <si>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</si>
  <si>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</si>
  <si>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</si>
  <si>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</si>
  <si>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</si>
  <si>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</si>
  <si>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</si>
  <si>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</si>
  <si>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</si>
  <si>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</si>
  <si>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</si>
  <si>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</si>
  <si>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</si>
  <si>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</si>
  <si>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</si>
  <si>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</si>
  <si>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</si>
  <si>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</si>
  <si>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</si>
  <si>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</si>
  <si>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</si>
  <si>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</si>
  <si>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</si>
  <si>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</si>
  <si>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</si>
  <si>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</si>
  <si>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</si>
  <si>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</si>
  <si>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</si>
  <si>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</si>
  <si>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</si>
  <si>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</si>
  <si>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</si>
  <si>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</si>
  <si>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</si>
  <si>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</si>
  <si>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</si>
  <si>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</si>
  <si>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</si>
  <si>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</si>
  <si>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</si>
  <si>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</si>
  <si>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</si>
  <si>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</si>
  <si>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</si>
  <si>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</si>
  <si>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</si>
  <si>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</si>
  <si>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</si>
  <si>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</si>
  <si>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</si>
  <si>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</si>
  <si>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</si>
  <si>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</si>
  <si>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</si>
  <si>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</si>
  <si>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</si>
  <si>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</si>
  <si>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</si>
  <si>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</si>
  <si>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</si>
  <si>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</si>
  <si>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</si>
  <si>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</si>
  <si>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</si>
  <si>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</si>
  <si>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</si>
  <si>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</si>
  <si>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</si>
  <si>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</si>
  <si>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</si>
  <si>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</si>
  <si>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</si>
  <si>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</si>
  <si>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</si>
  <si>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</si>
  <si>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</si>
  <si>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</si>
  <si>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</si>
  <si>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</si>
  <si>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</si>
  <si>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</si>
  <si>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</si>
  <si>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</si>
  <si>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</si>
  <si>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</si>
  <si>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</si>
  <si>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</si>
  <si>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</si>
  <si>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</si>
  <si>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</si>
  <si>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</si>
  <si>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</si>
  <si>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</si>
  <si>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</si>
  <si>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</si>
  <si>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</si>
  <si>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</si>
  <si>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</si>
  <si>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</si>
  <si>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</si>
  <si>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</si>
  <si>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</si>
  <si>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</si>
  <si>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</si>
  <si>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</si>
  <si>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</si>
  <si>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</si>
  <si>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</si>
  <si>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</si>
  <si>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</si>
  <si>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</si>
  <si>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</si>
  <si>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</si>
  <si>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</si>
  <si>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</si>
  <si>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</si>
  <si>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</si>
  <si>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</si>
  <si>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</si>
  <si>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</si>
  <si>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</si>
  <si>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</si>
  <si>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</si>
  <si>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</si>
  <si>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</si>
  <si>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</si>
  <si>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</si>
  <si>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</si>
  <si>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</si>
  <si>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</si>
  <si>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</si>
  <si>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</si>
  <si>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</si>
  <si>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</si>
  <si>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</si>
  <si>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</si>
  <si>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</si>
  <si>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</si>
  <si>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</si>
  <si>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</si>
  <si>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</si>
  <si>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</si>
  <si>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</si>
  <si>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</si>
  <si>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</si>
  <si>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</si>
  <si>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</si>
  <si>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</si>
  <si>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</si>
  <si>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</si>
  <si>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</si>
  <si>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</si>
  <si>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</si>
  <si>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</si>
  <si>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</si>
  <si>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</si>
  <si>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</si>
  <si>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</si>
  <si>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</si>
  <si>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</si>
  <si>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</si>
  <si>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</si>
  <si>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</si>
  <si>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</si>
  <si>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</si>
  <si>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</si>
  <si>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</si>
  <si>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</si>
  <si>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</si>
  <si>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</si>
  <si>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</si>
  <si>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</si>
  <si>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</si>
  <si>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</si>
  <si>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</si>
  <si>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</si>
  <si>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</si>
  <si>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</si>
  <si>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</si>
  <si>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</si>
  <si>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</si>
  <si>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</si>
  <si>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</si>
  <si>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</si>
  <si>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</si>
  <si>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</si>
  <si>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</si>
  <si>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</si>
  <si>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</si>
  <si>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</si>
  <si>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</si>
  <si>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</si>
  <si>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</si>
  <si>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</si>
  <si>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</si>
  <si>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</si>
  <si>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</si>
  <si>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</si>
  <si>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</si>
  <si>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</si>
  <si>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</si>
  <si>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</si>
  <si>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</si>
  <si>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</si>
  <si>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</si>
  <si>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</si>
  <si>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</si>
  <si>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</si>
  <si>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</si>
  <si>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</si>
  <si>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</si>
  <si>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</si>
  <si>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</si>
  <si>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</si>
  <si>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</si>
  <si>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</si>
  <si>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</si>
  <si>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</si>
  <si>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</si>
  <si>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</si>
  <si>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</si>
  <si>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</si>
  <si>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</si>
  <si>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</si>
  <si>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</si>
  <si>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</si>
  <si>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</si>
  <si>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</si>
  <si>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</si>
  <si>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</si>
  <si>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</si>
  <si>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</si>
  <si>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</si>
  <si>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</si>
  <si>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</si>
  <si>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</si>
  <si>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</si>
  <si>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</si>
  <si>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</si>
  <si>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</si>
  <si>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</si>
  <si>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</si>
  <si>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</si>
  <si>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</si>
  <si>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</si>
  <si>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</si>
  <si>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</si>
  <si>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</si>
  <si>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</si>
  <si>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</si>
  <si>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</si>
  <si>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</si>
  <si>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</si>
  <si>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</si>
  <si>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</si>
  <si>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</si>
  <si>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</si>
  <si>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</si>
  <si>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</si>
  <si>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</si>
  <si>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</si>
  <si>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</si>
  <si>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</si>
  <si>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</si>
  <si>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</si>
  <si>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</si>
  <si>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</si>
  <si>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</si>
  <si>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</si>
  <si>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</si>
  <si>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</si>
  <si>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</si>
  <si>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</si>
  <si>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</si>
  <si>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</si>
  <si>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</si>
  <si>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</si>
  <si>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</si>
  <si>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</si>
  <si>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</si>
  <si>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</si>
  <si>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</si>
  <si>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</si>
  <si>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</si>
  <si>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</si>
  <si>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</si>
  <si>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</si>
  <si>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</si>
  <si>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</si>
  <si>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</si>
  <si>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</si>
  <si>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</si>
  <si>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</si>
  <si>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</si>
  <si>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</si>
  <si>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</si>
  <si>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</si>
  <si>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</si>
  <si>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</si>
  <si>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</si>
  <si>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</si>
  <si>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</si>
  <si>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</si>
  <si>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</si>
  <si>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</si>
  <si>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</si>
  <si>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</si>
  <si>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</si>
  <si>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</si>
  <si>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</si>
  <si>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</si>
  <si>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</si>
  <si>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</si>
  <si>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</si>
  <si>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</si>
  <si>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</si>
  <si>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</si>
  <si>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</si>
  <si>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</si>
  <si>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</si>
  <si>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</si>
  <si>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</si>
  <si>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</si>
  <si>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</si>
  <si>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</si>
  <si>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</si>
  <si>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</si>
  <si>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</si>
  <si>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</si>
  <si>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</si>
  <si>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</si>
  <si>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</si>
  <si>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</si>
  <si>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</si>
  <si>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</si>
  <si>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</si>
  <si>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</si>
  <si>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</si>
  <si>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</si>
  <si>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</si>
  <si>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</si>
  <si>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</si>
  <si>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</si>
  <si>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</si>
  <si>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</si>
  <si>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</si>
  <si>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</si>
  <si>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</si>
  <si>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</si>
  <si>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</si>
  <si>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</si>
  <si>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</si>
  <si>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</si>
  <si>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</si>
  <si>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</si>
  <si>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</si>
  <si>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</si>
  <si>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</si>
  <si>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</si>
  <si>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</si>
  <si>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</si>
  <si>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</si>
  <si>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</si>
  <si>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</si>
  <si>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</si>
  <si>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</si>
  <si>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</si>
  <si>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</si>
  <si>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</si>
  <si>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</si>
  <si>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</si>
  <si>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</si>
  <si>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</si>
  <si>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</si>
  <si>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</si>
  <si>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</si>
  <si>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</si>
  <si>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</si>
  <si>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</si>
  <si>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</si>
  <si>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</si>
  <si>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</si>
  <si>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</si>
  <si>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</si>
  <si>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</si>
  <si>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</si>
  <si>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</si>
  <si>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</si>
  <si>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</si>
  <si>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</si>
  <si>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</si>
  <si>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</si>
  <si>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</si>
  <si>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</si>
  <si>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</si>
  <si>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</si>
  <si>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</si>
  <si>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</si>
  <si>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</si>
  <si>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</si>
  <si>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</si>
  <si>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</si>
  <si>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</si>
  <si>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</si>
  <si>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</si>
  <si>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</si>
  <si>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</si>
  <si>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</si>
  <si>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</si>
  <si>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</si>
  <si>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</si>
  <si>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</si>
  <si>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</si>
  <si>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</si>
  <si>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</si>
  <si>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</si>
  <si>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</si>
  <si>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</si>
  <si>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</si>
  <si>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</si>
  <si>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</si>
  <si>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</si>
  <si>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</si>
  <si>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</si>
  <si>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</si>
  <si>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</si>
  <si>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</si>
  <si>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</si>
  <si>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</si>
  <si>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</si>
  <si>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</si>
  <si>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</si>
  <si>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</si>
  <si>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</si>
  <si>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</si>
  <si>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</si>
  <si>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</si>
  <si>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</si>
  <si>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</si>
  <si>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</si>
  <si>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</si>
  <si>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</si>
  <si>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</si>
  <si>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</si>
  <si>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</si>
  <si>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</si>
  <si>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</si>
  <si>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</si>
  <si>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</si>
  <si>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</si>
  <si>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</si>
  <si>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</si>
  <si>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</si>
  <si>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</si>
  <si>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</si>
  <si>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</si>
  <si>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</si>
  <si>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</si>
  <si>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</si>
  <si>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</si>
  <si>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</si>
  <si>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</si>
  <si>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</si>
  <si>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</si>
  <si>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</si>
  <si>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</si>
  <si>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</si>
  <si>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</si>
  <si>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</si>
  <si>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</si>
  <si>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</si>
  <si>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</si>
  <si>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</si>
  <si>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</si>
  <si>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</si>
  <si>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</si>
  <si>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</si>
  <si>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</si>
  <si>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</si>
  <si>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</si>
  <si>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</si>
  <si>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</si>
  <si>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</si>
  <si>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</si>
  <si>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</si>
  <si>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</si>
  <si>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</si>
  <si>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</si>
  <si>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</si>
  <si>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</si>
  <si>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</si>
  <si>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</si>
  <si>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</si>
  <si>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</si>
  <si>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</si>
  <si>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</si>
  <si>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</si>
  <si>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</si>
  <si>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</si>
  <si>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</si>
  <si>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</si>
  <si>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</si>
  <si>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</si>
  <si>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</si>
  <si>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</si>
  <si>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</si>
  <si>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</si>
  <si>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</si>
  <si>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</si>
  <si>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</si>
  <si>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</si>
  <si>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</si>
  <si>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</si>
  <si>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</si>
  <si>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</si>
  <si>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</si>
  <si>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</si>
  <si>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</si>
  <si>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</si>
  <si>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</si>
  <si>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</si>
  <si>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</si>
  <si>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</si>
  <si>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</si>
  <si>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</si>
  <si>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</si>
  <si>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</si>
  <si>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</si>
  <si>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</si>
  <si>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</si>
  <si>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</si>
  <si>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</si>
  <si>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</si>
  <si>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</si>
  <si>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</si>
  <si>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</si>
  <si>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</si>
  <si>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</si>
  <si>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</si>
  <si>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</si>
  <si>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</si>
  <si>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</si>
  <si>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</si>
  <si>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</si>
  <si>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</si>
  <si>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</si>
  <si>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</si>
  <si>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</si>
  <si>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</si>
  <si>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</si>
  <si>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</si>
  <si>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</si>
  <si>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</si>
  <si>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</si>
  <si>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</si>
  <si>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</si>
  <si>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</si>
  <si>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</si>
  <si>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</si>
  <si>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</si>
  <si>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</si>
  <si>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</si>
  <si>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</si>
  <si>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</si>
  <si>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</si>
  <si>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</si>
  <si>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</si>
  <si>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</si>
  <si>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</si>
  <si>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</si>
  <si>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</si>
  <si>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</si>
  <si>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</si>
  <si>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</si>
  <si>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</si>
  <si>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</si>
  <si>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</si>
  <si>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</si>
  <si>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</si>
  <si>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</si>
  <si>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</si>
  <si>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</si>
  <si>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</si>
  <si>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</si>
  <si>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</si>
  <si>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</si>
  <si>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</si>
  <si>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</si>
  <si>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</si>
  <si>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</si>
  <si>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</si>
  <si>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</si>
  <si>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</si>
  <si>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</si>
  <si>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</si>
  <si>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</si>
  <si>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</si>
  <si>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</si>
  <si>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</si>
  <si>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</si>
  <si>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</si>
  <si>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</si>
  <si>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</si>
  <si>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</si>
  <si>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</si>
  <si>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</si>
  <si>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</si>
  <si>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</si>
  <si>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</si>
  <si>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</si>
  <si>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</si>
  <si>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</si>
  <si>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</si>
  <si>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</si>
  <si>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</si>
  <si>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</si>
  <si>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</si>
  <si>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</si>
  <si>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</si>
  <si>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</si>
  <si>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</si>
  <si>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</si>
  <si>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</si>
  <si>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</si>
  <si>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</si>
  <si>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</si>
  <si>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</si>
  <si>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</si>
  <si>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</si>
  <si>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</si>
  <si>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</si>
  <si>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</si>
  <si>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</si>
  <si>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</si>
  <si>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</si>
  <si>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</si>
  <si>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</si>
  <si>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</si>
  <si>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</si>
  <si>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</si>
  <si>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</si>
  <si>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</si>
  <si>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</si>
  <si>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</si>
  <si>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</si>
  <si>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</si>
  <si>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</si>
  <si>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</si>
  <si>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</si>
  <si>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</si>
  <si>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</si>
  <si>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</si>
  <si>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</si>
  <si>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</si>
  <si>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</si>
  <si>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</si>
  <si>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</si>
  <si>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</si>
  <si>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</si>
  <si>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</si>
  <si>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</si>
  <si>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</si>
  <si>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</si>
  <si>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</si>
  <si>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</si>
  <si>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</si>
  <si>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</si>
  <si>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</si>
  <si>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</si>
  <si>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</si>
  <si>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</si>
  <si>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</si>
  <si>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</si>
  <si>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</si>
  <si>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</si>
  <si>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</si>
  <si>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</si>
  <si>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</si>
  <si>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</si>
  <si>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</si>
  <si>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</si>
  <si>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</si>
  <si>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</si>
  <si>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</si>
  <si>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</si>
  <si>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</si>
  <si>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</si>
  <si>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</si>
  <si>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</si>
  <si>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</si>
  <si>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</si>
  <si>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</si>
  <si>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</si>
  <si>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</si>
  <si>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</si>
  <si>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</si>
  <si>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</si>
  <si>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</si>
  <si>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</si>
  <si>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</si>
  <si>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</si>
  <si>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</si>
  <si>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</si>
  <si>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</si>
  <si>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</si>
  <si>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</si>
  <si>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</si>
  <si>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</si>
  <si>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</si>
  <si>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</si>
  <si>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</si>
  <si>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</si>
  <si>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</si>
  <si>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</si>
  <si>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</si>
  <si>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</si>
  <si>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</si>
  <si>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</si>
  <si>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</si>
  <si>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</si>
  <si>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</si>
  <si>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</si>
  <si>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</si>
  <si>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</si>
  <si>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</si>
  <si>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</si>
  <si>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</si>
  <si>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</si>
  <si>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</si>
  <si>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</si>
  <si>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</si>
  <si>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</si>
  <si>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</si>
  <si>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</si>
  <si>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</si>
  <si>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</si>
  <si>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</si>
  <si>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</si>
  <si>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</si>
  <si>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</si>
  <si>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</si>
  <si>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</si>
  <si>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</si>
  <si>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</si>
  <si>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</si>
  <si>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</si>
  <si>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</si>
  <si>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</si>
  <si>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</si>
  <si>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</si>
  <si>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</si>
  <si>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</si>
  <si>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</si>
  <si>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</si>
  <si>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</si>
  <si>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</si>
  <si>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</si>
  <si>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</si>
  <si>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</si>
  <si>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</si>
  <si>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</si>
  <si>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</si>
  <si>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</si>
  <si>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</si>
  <si>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</si>
  <si>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</si>
  <si>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</si>
  <si>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</si>
  <si>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</si>
  <si>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</si>
  <si>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</si>
  <si>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</si>
  <si>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</si>
  <si>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</si>
  <si>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</si>
  <si>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</si>
  <si>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</si>
  <si>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</si>
  <si>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</si>
  <si>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</si>
  <si>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</si>
  <si>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</si>
  <si>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</si>
  <si>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</si>
  <si>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</si>
  <si>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</si>
  <si>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</si>
  <si>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</si>
  <si>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</si>
  <si>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</si>
  <si>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</si>
  <si>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</si>
  <si>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</si>
  <si>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</si>
  <si>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</si>
  <si>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</si>
  <si>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</si>
  <si>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</si>
  <si>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</si>
  <si>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</si>
  <si>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</si>
  <si>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</si>
  <si>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</si>
  <si>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</si>
  <si>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</si>
  <si>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</si>
  <si>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</si>
  <si>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</si>
  <si>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</si>
  <si>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</si>
  <si>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</si>
  <si>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</si>
  <si>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</si>
  <si>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</si>
  <si>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</si>
  <si>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</si>
  <si>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</si>
  <si>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</si>
  <si>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</si>
  <si>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</si>
  <si>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</si>
  <si>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</si>
  <si>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</si>
  <si>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</si>
  <si>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</si>
  <si>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</si>
  <si>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</si>
  <si>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</si>
  <si>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</si>
  <si>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</si>
  <si>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</si>
  <si>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</si>
  <si>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</si>
  <si>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</si>
  <si>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</si>
  <si>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</si>
  <si>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</si>
  <si>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</si>
  <si>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</si>
  <si>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</si>
  <si>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</si>
  <si>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</si>
  <si>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</si>
  <si>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</si>
  <si>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</si>
  <si>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</si>
  <si>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</si>
  <si>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</si>
  <si>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</si>
  <si>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</si>
  <si>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</si>
  <si>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</si>
  <si>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</si>
  <si>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</si>
  <si>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</si>
  <si>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</si>
  <si>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</si>
  <si>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</si>
  <si>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</si>
  <si>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</si>
  <si>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</si>
  <si>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</si>
  <si>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</si>
  <si>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</si>
  <si>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</si>
  <si>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</si>
  <si>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</si>
  <si>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</si>
  <si>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</si>
  <si>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</si>
  <si>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</si>
  <si>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</si>
  <si>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</si>
  <si>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</si>
  <si>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</si>
  <si>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</si>
  <si>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</si>
  <si>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</si>
  <si>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</si>
  <si>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</si>
  <si>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</si>
  <si>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</si>
  <si>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</si>
  <si>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</si>
  <si>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</si>
  <si>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</si>
  <si>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</si>
  <si>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</si>
  <si>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</si>
  <si>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</si>
  <si>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</si>
  <si>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</si>
  <si>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</si>
  <si>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</si>
  <si>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</si>
  <si>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</si>
  <si>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</si>
  <si>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</si>
  <si>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</si>
  <si>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</si>
  <si>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</si>
  <si>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</si>
  <si>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</si>
  <si>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</si>
  <si>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</si>
  <si>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</si>
  <si>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</si>
  <si>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</si>
  <si>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</si>
  <si>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</si>
  <si>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</si>
  <si>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</si>
  <si>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</si>
  <si>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</si>
  <si>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</si>
  <si>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</si>
  <si>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</si>
  <si>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</si>
  <si>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</si>
  <si>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</si>
  <si>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</si>
  <si>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</si>
  <si>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</si>
  <si>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</si>
  <si>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</si>
  <si>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</si>
  <si>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</si>
  <si>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</si>
  <si>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</si>
  <si>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</si>
  <si>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</si>
  <si>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</si>
  <si>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</si>
  <si>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</si>
  <si>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</si>
  <si>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</si>
  <si>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</si>
  <si>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</si>
  <si>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</si>
  <si>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</si>
  <si>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</si>
  <si>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</si>
  <si>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</si>
  <si>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</si>
  <si>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</si>
  <si>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</si>
  <si>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</si>
  <si>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</si>
  <si>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</si>
  <si>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</si>
  <si>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</si>
  <si>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</si>
  <si>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</si>
  <si>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</si>
  <si>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</si>
  <si>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</si>
  <si>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</si>
  <si>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</si>
  <si>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</si>
  <si>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</si>
  <si>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</si>
  <si>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</si>
  <si>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</si>
  <si>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</si>
  <si>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</si>
  <si>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</si>
  <si>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</si>
  <si>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</si>
  <si>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</si>
  <si>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</si>
  <si>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</si>
  <si>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</si>
  <si>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</si>
  <si>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</si>
  <si>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</si>
  <si>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</si>
  <si>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</si>
  <si>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</si>
  <si>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</si>
  <si>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</si>
  <si>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</si>
  <si>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</si>
  <si>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</si>
  <si>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</si>
  <si>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</si>
  <si>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</si>
  <si>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</si>
  <si>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</si>
  <si>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</si>
  <si>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</si>
  <si>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</si>
  <si>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</si>
  <si>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</si>
  <si>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</si>
  <si>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</si>
  <si>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</si>
  <si>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</si>
  <si>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</si>
  <si>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</si>
  <si>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</si>
  <si>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</si>
  <si>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</si>
  <si>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</si>
  <si>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</si>
  <si>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</si>
  <si>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</si>
  <si>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</si>
  <si>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</si>
  <si>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</si>
  <si>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</si>
  <si>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</si>
  <si>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</si>
  <si>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</si>
  <si>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</si>
  <si>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</si>
  <si>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</si>
  <si>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</si>
  <si>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</si>
  <si>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</si>
  <si>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</si>
  <si>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</si>
  <si>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</si>
  <si>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</si>
  <si>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</si>
  <si>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</si>
  <si>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</si>
  <si>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</si>
  <si>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</si>
  <si>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</si>
  <si>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</si>
  <si>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</si>
  <si>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</si>
  <si>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</si>
  <si>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</si>
  <si>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</si>
  <si>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</si>
  <si>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</si>
  <si>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</si>
  <si>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</si>
  <si>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</si>
  <si>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</si>
  <si>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</si>
  <si>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</si>
  <si>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</si>
  <si>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</si>
  <si>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</si>
  <si>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</si>
  <si>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</si>
  <si>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</si>
  <si>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</si>
  <si>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</si>
  <si>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</si>
  <si>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</si>
  <si>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</si>
  <si>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</si>
  <si>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</si>
  <si>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</si>
  <si>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</si>
  <si>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</si>
  <si>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</si>
  <si>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</si>
  <si>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</si>
  <si>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</si>
  <si>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</si>
  <si>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</si>
  <si>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</si>
  <si>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</si>
  <si>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</si>
  <si>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</si>
  <si>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</si>
  <si>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</si>
  <si>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</si>
  <si>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</si>
  <si>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</si>
  <si>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</si>
  <si>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</si>
  <si>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</si>
  <si>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</si>
  <si>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</si>
  <si>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</si>
  <si>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</si>
  <si>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</si>
  <si>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</si>
  <si>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</si>
  <si>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</si>
  <si>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</si>
  <si>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</si>
  <si>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</si>
  <si>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</si>
  <si>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</si>
  <si>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</si>
  <si>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</si>
  <si>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</si>
  <si>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</si>
  <si>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</si>
  <si>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</si>
  <si>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</si>
  <si>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</si>
  <si>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</si>
  <si>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</si>
  <si>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</si>
  <si>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</si>
  <si>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</si>
  <si>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</si>
  <si>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</si>
  <si>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</si>
  <si>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</si>
  <si>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</si>
  <si>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</si>
  <si>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</si>
  <si>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</si>
  <si>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</si>
  <si>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</si>
  <si>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</si>
  <si>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</si>
  <si>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</si>
  <si>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</si>
  <si>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</si>
  <si>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</si>
  <si>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</si>
  <si>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</si>
  <si>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</si>
  <si>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</si>
  <si>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</si>
  <si>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</si>
  <si>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</si>
  <si>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</si>
  <si>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</si>
  <si>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</si>
  <si>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</si>
  <si>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</si>
  <si>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</si>
  <si>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</si>
  <si>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</si>
  <si>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</si>
  <si>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</si>
  <si>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</si>
  <si>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</si>
  <si>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</si>
  <si>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</si>
  <si>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</si>
  <si>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</si>
  <si>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</si>
  <si>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</si>
  <si>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</si>
  <si>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</si>
  <si>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</si>
  <si>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</si>
  <si>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</si>
  <si>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</si>
  <si>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</si>
  <si>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</si>
  <si>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</si>
  <si>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</si>
  <si>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</si>
  <si>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</si>
  <si>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</si>
  <si>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</si>
  <si>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</si>
  <si>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</si>
  <si>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</si>
  <si>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</si>
  <si>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</si>
  <si>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</si>
  <si>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</si>
  <si>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</si>
  <si>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</si>
  <si>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</si>
  <si>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</si>
  <si>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</si>
  <si>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</si>
  <si>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</si>
  <si>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</si>
  <si>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</si>
  <si>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</si>
  <si>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</si>
  <si>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</si>
  <si>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</si>
  <si>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</si>
  <si>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</si>
  <si>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</si>
  <si>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</si>
  <si>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</si>
  <si>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</si>
  <si>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</si>
  <si>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</si>
  <si>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</si>
  <si>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</si>
  <si>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</si>
  <si>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</si>
  <si>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</si>
  <si>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</si>
  <si>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</si>
  <si>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</si>
  <si>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</si>
  <si>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</si>
  <si>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</si>
  <si>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</si>
  <si>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</si>
  <si>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</si>
  <si>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</si>
  <si>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</si>
  <si>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</si>
  <si>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</si>
  <si>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</si>
  <si>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</si>
  <si>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</si>
  <si>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</si>
  <si>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</si>
  <si>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</si>
  <si>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</si>
  <si>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</si>
  <si>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</si>
  <si>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</si>
  <si>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</si>
  <si>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</si>
  <si>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</si>
  <si>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</si>
  <si>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</si>
  <si>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</si>
  <si>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</si>
  <si>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</si>
  <si>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</si>
  <si>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</si>
  <si>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</si>
  <si>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</si>
  <si>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</si>
  <si>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</si>
  <si>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</si>
  <si>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</si>
  <si>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</si>
  <si>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</si>
  <si>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</si>
  <si>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</si>
  <si>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</si>
  <si>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</si>
  <si>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</si>
  <si>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</si>
  <si>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</si>
  <si>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</si>
  <si>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</si>
  <si>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</si>
  <si>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</si>
  <si>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</si>
  <si>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</si>
  <si>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</si>
  <si>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</si>
  <si>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</si>
  <si>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</si>
  <si>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</si>
  <si>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</si>
  <si>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</si>
  <si>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</si>
  <si>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</si>
  <si>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</si>
  <si>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</si>
  <si>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</si>
  <si>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</si>
  <si>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</si>
  <si>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</si>
  <si>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</si>
  <si>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</si>
  <si>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</si>
  <si>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</si>
  <si>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</si>
  <si>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</si>
  <si>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</si>
  <si>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</si>
  <si>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</si>
  <si>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</si>
  <si>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</si>
  <si>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</si>
  <si>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</si>
  <si>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</si>
  <si>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</si>
  <si>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</si>
  <si>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</si>
  <si>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</si>
  <si>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</si>
  <si>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</si>
  <si>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</si>
  <si>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</si>
  <si>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</si>
  <si>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</si>
  <si>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</si>
  <si>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</si>
  <si>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</si>
  <si>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</si>
  <si>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</si>
  <si>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</si>
  <si>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</si>
  <si>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</si>
  <si>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</si>
  <si>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</si>
  <si>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</si>
  <si>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</si>
  <si>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</si>
  <si>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</si>
  <si>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</si>
  <si>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</si>
  <si>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</si>
  <si>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</si>
  <si>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</si>
  <si>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</si>
  <si>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</si>
  <si>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</si>
  <si>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</si>
  <si>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</si>
  <si>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</si>
  <si>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</si>
  <si>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</si>
  <si>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</si>
  <si>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</si>
  <si>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</si>
  <si>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</si>
  <si>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</si>
  <si>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</si>
  <si>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</si>
  <si>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</si>
  <si>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</si>
  <si>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</si>
  <si>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</si>
  <si>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</si>
  <si>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</si>
  <si>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</si>
  <si>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</si>
  <si>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</si>
  <si>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</si>
  <si>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</si>
  <si>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</si>
  <si>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</si>
  <si>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</si>
  <si>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</si>
  <si>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</si>
  <si>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</si>
  <si>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</si>
  <si>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</si>
  <si>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</si>
  <si>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</si>
  <si>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</si>
  <si>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</si>
  <si>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</si>
  <si>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</si>
  <si>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</si>
  <si>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</si>
  <si>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</si>
  <si>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</si>
  <si>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</si>
  <si>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</si>
  <si>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</si>
  <si>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</si>
  <si>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</si>
  <si>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</si>
  <si>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</si>
  <si>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</si>
  <si>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</si>
  <si>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</si>
  <si>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</si>
  <si>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</si>
  <si>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</si>
  <si>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</si>
  <si>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</si>
  <si>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</si>
  <si>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</si>
  <si>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</si>
  <si>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</si>
  <si>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</si>
  <si>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</si>
  <si>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</si>
  <si>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</si>
  <si>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</si>
  <si>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</si>
  <si>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</si>
  <si>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</si>
  <si>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</si>
  <si>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</si>
  <si>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</si>
  <si>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</si>
  <si>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</si>
  <si>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</si>
  <si>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</si>
  <si>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</si>
  <si>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</si>
  <si>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</si>
  <si>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</si>
  <si>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</si>
  <si>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</si>
  <si>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</si>
  <si>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</si>
  <si>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</si>
  <si>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</si>
  <si>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</si>
  <si>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</si>
  <si>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</si>
  <si>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</si>
  <si>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</si>
  <si>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</si>
  <si>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</si>
  <si>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</si>
  <si>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</si>
  <si>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</si>
  <si>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</si>
  <si>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</si>
  <si>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</si>
  <si>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</si>
  <si>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</si>
  <si>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</si>
  <si>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</si>
  <si>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</si>
  <si>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</si>
  <si>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</si>
  <si>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</si>
  <si>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</si>
  <si>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</si>
  <si>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</si>
  <si>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</si>
  <si>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</si>
  <si>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</si>
  <si>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</si>
  <si>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</si>
  <si>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</si>
  <si>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</si>
  <si>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</si>
  <si>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</si>
  <si>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</si>
  <si>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</si>
  <si>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</si>
  <si>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</si>
  <si>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</si>
  <si>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</si>
  <si>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</si>
  <si>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</si>
  <si>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</si>
  <si>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</si>
  <si>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</si>
  <si>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</si>
  <si>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</si>
  <si>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</si>
  <si>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</si>
  <si>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</si>
  <si>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</si>
  <si>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</si>
  <si>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</si>
  <si>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</si>
  <si>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</si>
  <si>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</si>
  <si>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</si>
  <si>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</si>
  <si>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</si>
  <si>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</si>
  <si>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</si>
  <si>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</si>
  <si>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</si>
  <si>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</si>
  <si>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</si>
  <si>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</si>
  <si>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</si>
  <si>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</si>
  <si>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</si>
  <si>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</si>
  <si>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</si>
  <si>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</si>
  <si>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</si>
  <si>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</si>
  <si>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</si>
  <si>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</si>
  <si>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</si>
  <si>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</si>
  <si>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</si>
  <si>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</si>
  <si>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</si>
  <si>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</si>
  <si>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</si>
  <si>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</si>
  <si>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</si>
  <si>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</si>
  <si>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</si>
  <si>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</si>
  <si>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</si>
  <si>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</si>
  <si>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</si>
  <si>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</si>
  <si>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</si>
  <si>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</si>
  <si>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</si>
  <si>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</si>
  <si>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</si>
  <si>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</si>
  <si>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</si>
  <si>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</si>
  <si>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</si>
  <si>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</si>
  <si>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</si>
  <si>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</si>
  <si>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</si>
  <si>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</si>
  <si>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</si>
  <si>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</si>
  <si>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</si>
  <si>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</si>
  <si>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</si>
  <si>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</si>
  <si>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</si>
  <si>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</si>
  <si>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</si>
  <si>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</si>
  <si>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</si>
  <si>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</si>
  <si>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</si>
  <si>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</si>
  <si>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</si>
  <si>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</si>
  <si>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</si>
  <si>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</si>
  <si>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</si>
  <si>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</si>
  <si>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</si>
  <si>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</si>
  <si>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</si>
  <si>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</si>
  <si>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</si>
  <si>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</si>
  <si>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</si>
  <si>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</si>
  <si>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</si>
  <si>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</si>
  <si>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</si>
  <si>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</si>
  <si>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</si>
  <si>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</si>
  <si>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</si>
  <si>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</si>
  <si>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</si>
  <si>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</si>
  <si>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</si>
  <si>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</si>
  <si>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</si>
  <si>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</si>
  <si>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</si>
  <si>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</si>
  <si>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</si>
  <si>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</si>
  <si>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</si>
  <si>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</si>
  <si>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</si>
  <si>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</si>
  <si>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</si>
  <si>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</si>
  <si>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</si>
  <si>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</si>
  <si>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</si>
  <si>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</si>
  <si>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</si>
  <si>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</si>
  <si>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</si>
  <si>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</si>
  <si>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</si>
  <si>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</si>
  <si>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</si>
  <si>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</si>
  <si>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</si>
  <si>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</si>
  <si>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</si>
  <si>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</si>
  <si>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</si>
  <si>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</si>
  <si>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</si>
  <si>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</si>
  <si>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</si>
  <si>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</si>
  <si>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</si>
  <si>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</si>
  <si>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</si>
  <si>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</si>
  <si>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</si>
  <si>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</si>
  <si>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</si>
  <si>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</si>
  <si>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</si>
  <si>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</si>
  <si>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</si>
  <si>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</si>
  <si>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</si>
  <si>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</si>
  <si>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</si>
  <si>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</si>
  <si>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</si>
  <si>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</si>
  <si>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</si>
  <si>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</si>
  <si>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</si>
  <si>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</si>
  <si>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</si>
  <si>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</si>
  <si>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</si>
  <si>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</si>
  <si>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</si>
  <si>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</si>
  <si>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</si>
  <si>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</si>
  <si>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</si>
  <si>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</si>
  <si>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</si>
  <si>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</si>
  <si>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</si>
  <si>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</si>
  <si>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</si>
  <si>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</si>
  <si>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</si>
  <si>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</si>
  <si>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</si>
  <si>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</si>
  <si>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</si>
  <si>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</si>
  <si>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</si>
  <si>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</si>
  <si>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</si>
  <si>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</si>
  <si>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</si>
  <si>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</si>
  <si>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</si>
  <si>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</si>
  <si>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</si>
  <si>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</si>
  <si>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</si>
  <si>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</si>
  <si>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</si>
  <si>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</si>
  <si>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</si>
  <si>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</si>
  <si>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</si>
  <si>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</si>
  <si>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</si>
  <si>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</si>
  <si>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</si>
  <si>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</si>
  <si>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</si>
  <si>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</si>
  <si>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</si>
  <si>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</si>
  <si>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</si>
  <si>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</si>
  <si>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</si>
  <si>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</si>
  <si>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</si>
  <si>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</si>
  <si>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</si>
  <si>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</si>
  <si>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</si>
  <si>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</si>
  <si>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</si>
  <si>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</si>
  <si>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</si>
  <si>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</si>
  <si>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</si>
  <si>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</si>
  <si>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</si>
  <si>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</si>
  <si>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</si>
  <si>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</si>
  <si>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</si>
  <si>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</si>
  <si>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</si>
  <si>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</si>
  <si>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</si>
  <si>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</si>
  <si>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</si>
  <si>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</si>
  <si>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</si>
  <si>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</si>
  <si>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</si>
  <si>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</si>
  <si>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</si>
  <si>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</si>
  <si>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</si>
  <si>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</si>
  <si>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</si>
  <si>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</si>
  <si>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</si>
  <si>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</si>
  <si>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</si>
  <si>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</si>
  <si>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</si>
  <si>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</si>
  <si>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</si>
  <si>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</si>
  <si>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</si>
  <si>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</si>
  <si>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</si>
  <si>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</si>
  <si>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</si>
  <si>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</si>
  <si>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</si>
  <si>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</si>
  <si>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</si>
  <si>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</si>
  <si>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</si>
  <si>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</si>
  <si>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</si>
  <si>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</si>
  <si>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</si>
  <si>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</si>
  <si>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</si>
  <si>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</si>
  <si>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</si>
  <si>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</si>
  <si>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</si>
  <si>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</si>
  <si>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</si>
  <si>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</si>
  <si>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</si>
  <si>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</si>
  <si>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</si>
  <si>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</si>
  <si>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</si>
  <si>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</si>
  <si>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</si>
  <si>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</si>
  <si>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</si>
  <si>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</si>
  <si>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</si>
  <si>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</si>
  <si>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</si>
  <si>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</si>
  <si>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</si>
  <si>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</si>
  <si>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</si>
  <si>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</si>
  <si>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</si>
  <si>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</si>
  <si>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</si>
  <si>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</si>
  <si>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</si>
  <si>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</si>
  <si>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</si>
  <si>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</si>
  <si>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</si>
  <si>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</si>
  <si>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</si>
  <si>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</si>
  <si>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</si>
  <si>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</si>
  <si>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</si>
  <si>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</si>
  <si>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</si>
  <si>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</si>
  <si>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</si>
  <si>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</si>
  <si>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</si>
  <si>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</si>
  <si>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</si>
  <si>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</si>
  <si>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</si>
  <si>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</si>
  <si>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</si>
  <si>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</si>
  <si>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</si>
  <si>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</si>
  <si>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</si>
  <si>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</si>
  <si>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</si>
  <si>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</si>
  <si>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</si>
  <si>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</si>
  <si>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</si>
  <si>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</si>
  <si>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</si>
  <si>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</si>
  <si>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</si>
  <si>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</si>
  <si>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</si>
  <si>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</si>
  <si>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</si>
  <si>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</si>
  <si>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</si>
  <si>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</si>
  <si>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</si>
  <si>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</si>
  <si>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</si>
  <si>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</si>
  <si>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</si>
  <si>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</si>
  <si>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</si>
  <si>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</si>
  <si>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</si>
  <si>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</si>
  <si>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</si>
  <si>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</si>
  <si>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</si>
  <si>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</si>
  <si>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</si>
  <si>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</si>
  <si>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</si>
  <si>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</si>
  <si>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</si>
  <si>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</si>
  <si>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</si>
  <si>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</si>
  <si>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</si>
  <si>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</si>
  <si>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</si>
  <si>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</si>
  <si>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</si>
  <si>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</si>
  <si>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</si>
  <si>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</si>
  <si>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</si>
  <si>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</si>
  <si>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</si>
  <si>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</si>
  <si>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</si>
  <si>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</si>
  <si>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</si>
  <si>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</si>
  <si>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</si>
  <si>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</si>
  <si>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</si>
  <si>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</si>
  <si>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</si>
  <si>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</si>
  <si>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</si>
  <si>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</si>
  <si>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</si>
  <si>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</si>
  <si>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</si>
  <si>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</si>
  <si>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</si>
  <si>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</si>
  <si>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</si>
  <si>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</si>
  <si>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</si>
  <si>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</si>
  <si>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</si>
  <si>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</si>
  <si>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</si>
  <si>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</si>
  <si>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</si>
  <si>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</si>
  <si>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</si>
  <si>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</si>
  <si>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</si>
  <si>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</si>
  <si>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</si>
  <si>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</si>
  <si>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</si>
  <si>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</si>
  <si>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</si>
  <si>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</si>
  <si>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</si>
  <si>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</si>
  <si>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</si>
  <si>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</si>
  <si>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</si>
  <si>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</si>
  <si>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</si>
  <si>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</si>
  <si>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</si>
  <si>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</si>
  <si>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</si>
  <si>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</si>
  <si>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</si>
  <si>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</si>
  <si>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</si>
  <si>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</si>
  <si>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</si>
  <si>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</si>
  <si>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</si>
  <si>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</si>
  <si>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</si>
  <si>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</si>
  <si>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</si>
  <si>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</si>
  <si>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</si>
  <si>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</si>
  <si>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</si>
  <si>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</si>
  <si>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</si>
  <si>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</si>
  <si>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</si>
  <si>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</si>
  <si>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</si>
  <si>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</si>
  <si>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</si>
  <si>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</si>
  <si>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</si>
  <si>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</si>
  <si>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</si>
  <si>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</si>
  <si>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</si>
  <si>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</si>
  <si>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</si>
  <si>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</si>
  <si>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</si>
  <si>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</si>
  <si>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</si>
  <si>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</si>
  <si>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</si>
  <si>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</si>
  <si>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</si>
  <si>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</si>
  <si>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</si>
  <si>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</si>
  <si>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</si>
  <si>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</si>
  <si>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</si>
  <si>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</si>
  <si>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</si>
  <si>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</si>
  <si>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</si>
  <si>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</si>
  <si>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</si>
  <si>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</si>
  <si>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</si>
  <si>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</si>
  <si>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</si>
  <si>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</si>
  <si>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</si>
  <si>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</si>
  <si>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</si>
  <si>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</si>
  <si>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</si>
  <si>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</si>
  <si>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</si>
  <si>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</si>
  <si>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</si>
  <si>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</si>
  <si>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</si>
  <si>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</si>
  <si>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</si>
  <si>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</si>
  <si>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</si>
  <si>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</si>
  <si>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</si>
  <si>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</si>
  <si>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</si>
  <si>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</si>
  <si>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</si>
  <si>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</si>
  <si>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</si>
  <si>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</si>
  <si>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</si>
  <si>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</si>
  <si>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</si>
  <si>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</si>
  <si>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</si>
  <si>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</si>
  <si>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</si>
  <si>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</si>
  <si>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</si>
  <si>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</si>
  <si>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</si>
  <si>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</si>
  <si>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</si>
  <si>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</si>
  <si>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</si>
  <si>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</si>
  <si>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</si>
  <si>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</si>
  <si>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</si>
  <si>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</si>
  <si>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</si>
  <si>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</si>
  <si>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</si>
  <si>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</si>
  <si>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</si>
  <si>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</si>
  <si>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</si>
  <si>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</si>
  <si>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</si>
  <si>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</si>
  <si>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</si>
  <si>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</si>
  <si>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</si>
  <si>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</si>
  <si>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</si>
  <si>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</si>
  <si>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</si>
  <si>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</si>
  <si>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</si>
  <si>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</si>
  <si>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</si>
  <si>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</si>
  <si>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</si>
  <si>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</si>
  <si>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</si>
  <si>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</si>
  <si>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</si>
  <si>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</si>
  <si>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</si>
  <si>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</si>
  <si>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</si>
  <si>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</si>
  <si>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</si>
  <si>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</si>
  <si>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</si>
  <si>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</si>
  <si>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</si>
  <si>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</si>
  <si>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</si>
  <si>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</si>
  <si>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</si>
  <si>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</si>
  <si>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</si>
  <si>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</si>
  <si>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</si>
  <si>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</si>
  <si>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</si>
  <si>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</si>
  <si>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</si>
  <si>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</si>
  <si>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</si>
  <si>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</si>
  <si>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</si>
  <si>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</si>
  <si>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</si>
  <si>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</si>
  <si>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</si>
  <si>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</si>
  <si>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</si>
  <si>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</si>
  <si>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</si>
  <si>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</si>
  <si>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</si>
  <si>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</si>
  <si>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</si>
  <si>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</si>
  <si>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</si>
  <si>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</si>
  <si>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</si>
  <si>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</si>
  <si>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</si>
  <si>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</si>
  <si>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</si>
  <si>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</si>
  <si>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</si>
  <si>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</si>
  <si>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</si>
  <si>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</si>
  <si>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</si>
  <si>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</si>
  <si>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</si>
  <si>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</si>
  <si>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</si>
  <si>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</si>
  <si>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</si>
  <si>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</si>
  <si>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</si>
  <si>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</si>
  <si>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</si>
  <si>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</si>
  <si>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</si>
  <si>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</si>
  <si>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</si>
  <si>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</si>
  <si>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</si>
  <si>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</si>
  <si>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</si>
  <si>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</si>
  <si>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</si>
  <si>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</si>
  <si>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</si>
  <si>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</si>
  <si>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</si>
  <si>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</si>
  <si>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</si>
  <si>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</si>
  <si>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</si>
  <si>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</si>
  <si>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</si>
  <si>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</si>
  <si>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</si>
  <si>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</si>
  <si>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</si>
  <si>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</si>
  <si>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</si>
  <si>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</si>
  <si>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</si>
  <si>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</si>
  <si>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</si>
  <si>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</si>
  <si>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</si>
  <si>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</si>
  <si>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</si>
  <si>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</si>
  <si>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</si>
  <si>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</si>
  <si>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</si>
  <si>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</si>
  <si>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</si>
  <si>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</si>
  <si>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</si>
  <si>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</si>
  <si>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</si>
  <si>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</si>
  <si>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</si>
  <si>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</si>
  <si>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</si>
  <si>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</si>
  <si>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</si>
  <si>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</si>
  <si>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</si>
  <si>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</si>
  <si>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</si>
  <si>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</si>
  <si>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</si>
  <si>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</si>
  <si>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</si>
  <si>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</si>
  <si>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</si>
  <si>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</si>
  <si>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</si>
  <si>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</si>
  <si>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</si>
  <si>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</si>
  <si>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</si>
  <si>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</si>
  <si>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</si>
  <si>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</si>
  <si>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</si>
  <si>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</si>
  <si>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</si>
  <si>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</si>
  <si>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</si>
  <si>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</si>
  <si>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</si>
  <si>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</si>
  <si>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</si>
  <si>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</si>
  <si>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</si>
  <si>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</si>
  <si>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</si>
  <si>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</si>
  <si>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</si>
  <si>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</si>
  <si>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</si>
  <si>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</si>
  <si>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</si>
  <si>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</si>
  <si>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</si>
  <si>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</si>
  <si>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</si>
  <si>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</si>
  <si>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</si>
  <si>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</si>
  <si>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</si>
  <si>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</si>
  <si>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</si>
  <si>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</si>
  <si>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</si>
  <si>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</si>
  <si>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</si>
  <si>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</si>
  <si>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</si>
  <si>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</si>
  <si>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</si>
  <si>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</si>
  <si>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</si>
  <si>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</si>
  <si>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</si>
  <si>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</si>
  <si>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</si>
  <si>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</si>
  <si>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</si>
  <si>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</si>
  <si>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</si>
  <si>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</si>
  <si>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</si>
  <si>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</si>
  <si>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</si>
  <si>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</si>
  <si>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</si>
  <si>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</si>
  <si>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</si>
  <si>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</si>
  <si>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</si>
  <si>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</si>
  <si>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</si>
  <si>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</si>
  <si>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</si>
  <si>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</si>
  <si>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</si>
  <si>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</si>
  <si>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</si>
  <si>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</si>
  <si>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</si>
  <si>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</si>
  <si>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</si>
  <si>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</si>
  <si>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</si>
  <si>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</si>
  <si>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</si>
  <si>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</si>
  <si>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</si>
  <si>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</si>
  <si>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</si>
  <si>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</si>
  <si>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</si>
  <si>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</si>
  <si>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</si>
  <si>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</si>
  <si>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</si>
  <si>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</si>
  <si>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</si>
  <si>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</si>
  <si>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</si>
  <si>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</si>
  <si>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</si>
  <si>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</si>
  <si>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</si>
  <si>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</si>
  <si>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</si>
  <si>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</si>
  <si>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</si>
  <si>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</si>
  <si>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</si>
  <si>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</si>
  <si>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</si>
  <si>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</si>
  <si>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</si>
  <si>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</si>
  <si>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</si>
  <si>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</si>
  <si>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</si>
  <si>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</si>
  <si>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</si>
  <si>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</si>
  <si>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</si>
  <si>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</si>
  <si>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</si>
  <si>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</si>
  <si>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</si>
  <si>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</si>
  <si>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</si>
  <si>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</si>
  <si>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</si>
  <si>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</si>
  <si>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</si>
  <si>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</si>
  <si>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</si>
  <si>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</si>
  <si>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</si>
  <si>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</si>
  <si>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</si>
  <si>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</si>
  <si>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</si>
  <si>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</si>
  <si>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</si>
  <si>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</si>
  <si>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</si>
  <si>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</si>
  <si>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</si>
  <si>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</si>
  <si>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</si>
  <si>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</si>
  <si>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</si>
  <si>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</si>
  <si>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</si>
  <si>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</si>
  <si>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</si>
  <si>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</si>
  <si>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</si>
  <si>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</si>
  <si>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</si>
  <si>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</si>
  <si>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</si>
  <si>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</si>
  <si>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</si>
  <si>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</si>
  <si>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</si>
  <si>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</si>
  <si>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</si>
  <si>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</si>
  <si>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</si>
  <si>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</si>
  <si>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</si>
  <si>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</si>
  <si>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</si>
  <si>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</si>
  <si>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</si>
  <si>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</si>
  <si>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</si>
  <si>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</si>
  <si>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</si>
  <si>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</si>
  <si>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</si>
  <si>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</si>
  <si>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</si>
  <si>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</si>
  <si>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</si>
  <si>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</si>
  <si>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</si>
  <si>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</si>
  <si>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</si>
  <si>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</si>
  <si>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</si>
  <si>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</si>
  <si>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</si>
  <si>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</si>
  <si>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</si>
  <si>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</si>
  <si>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</si>
  <si>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</si>
  <si>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</si>
  <si>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</si>
  <si>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</si>
  <si>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</si>
  <si>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</si>
  <si>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</si>
  <si>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</si>
  <si>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</si>
  <si>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</si>
  <si>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</si>
  <si>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</si>
  <si>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</si>
  <si>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</si>
  <si>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</si>
  <si>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</si>
  <si>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</si>
  <si>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</si>
  <si>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</si>
  <si>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</si>
  <si>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</si>
  <si>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</si>
  <si>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</si>
  <si>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</si>
  <si>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</si>
  <si>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</si>
  <si>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</si>
  <si>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</si>
  <si>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</si>
  <si>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</si>
  <si>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</si>
  <si>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</si>
  <si>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</si>
  <si>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</si>
  <si>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</si>
  <si>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</si>
  <si>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</si>
  <si>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</si>
  <si>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</si>
  <si>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</si>
  <si>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</si>
  <si>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</si>
  <si>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</si>
  <si>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</si>
  <si>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</si>
  <si>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</si>
  <si>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</si>
  <si>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</si>
  <si>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</si>
  <si>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</si>
  <si>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</si>
  <si>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</si>
  <si>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</si>
  <si>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</si>
  <si>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</si>
  <si>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</si>
  <si>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</si>
  <si>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</si>
  <si>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</si>
  <si>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</si>
  <si>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</si>
  <si>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</si>
  <si>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</si>
  <si>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</si>
  <si>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</si>
  <si>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</si>
  <si>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</si>
  <si>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</si>
  <si>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</si>
  <si>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</si>
  <si>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</si>
  <si>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</si>
  <si>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</si>
  <si>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</si>
  <si>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</si>
  <si>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</si>
  <si>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</si>
  <si>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</si>
  <si>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</si>
  <si>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</si>
  <si>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</si>
  <si>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</si>
  <si>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</si>
  <si>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</si>
  <si>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</si>
  <si>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</si>
  <si>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</si>
  <si>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</si>
  <si>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</si>
  <si>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</si>
  <si>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</si>
  <si>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</si>
  <si>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</si>
  <si>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</si>
  <si>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</si>
  <si>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</si>
  <si>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</si>
  <si>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</si>
  <si>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</si>
  <si>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</si>
  <si>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</si>
  <si>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</si>
  <si>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</si>
  <si>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</si>
  <si>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</si>
  <si>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</si>
  <si>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</si>
  <si>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</si>
  <si>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</si>
  <si>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</si>
  <si>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</si>
  <si>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</si>
  <si>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</si>
  <si>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</si>
  <si>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</si>
  <si>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</si>
  <si>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</si>
  <si>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</si>
  <si>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</si>
  <si>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</si>
  <si>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</si>
  <si>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</si>
  <si>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</si>
  <si>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</si>
  <si>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</si>
  <si>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</si>
  <si>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</si>
  <si>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</si>
  <si>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</si>
  <si>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</si>
  <si>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</si>
  <si>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</si>
  <si>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</si>
  <si>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</si>
  <si>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</si>
  <si>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</si>
  <si>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</si>
  <si>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</si>
  <si>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</si>
  <si>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</si>
  <si>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</si>
  <si>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</si>
  <si>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</si>
  <si>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</si>
  <si>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</si>
  <si>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</si>
  <si>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</si>
  <si>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</si>
  <si>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</si>
  <si>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</si>
  <si>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</si>
  <si>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</si>
  <si>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</si>
  <si>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</si>
  <si>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</si>
  <si>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</si>
  <si>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</si>
  <si>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</si>
  <si>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</si>
  <si>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</si>
  <si>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</si>
  <si>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</si>
  <si>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</si>
  <si>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</si>
  <si>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</si>
  <si>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</si>
  <si>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</si>
  <si>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</si>
  <si>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</si>
  <si>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</si>
  <si>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</si>
  <si>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</si>
  <si>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</si>
  <si>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</si>
  <si>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</si>
  <si>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</si>
  <si>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</si>
  <si>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</si>
  <si>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</si>
  <si>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</si>
  <si>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</si>
  <si>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</si>
  <si>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</si>
  <si>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</si>
  <si>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</si>
  <si>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</si>
  <si>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</si>
  <si>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</si>
  <si>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</si>
  <si>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</si>
  <si>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</si>
  <si>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</si>
  <si>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</si>
  <si>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</si>
  <si>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</si>
  <si>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</si>
  <si>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</si>
  <si>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</si>
  <si>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</si>
  <si>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</si>
  <si>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</si>
  <si>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</si>
  <si>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</si>
  <si>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</si>
  <si>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</si>
  <si>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</si>
  <si>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</si>
  <si>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</si>
  <si>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</si>
  <si>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</si>
  <si>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</si>
  <si>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</si>
  <si>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</si>
  <si>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</si>
  <si>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</si>
  <si>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</si>
  <si>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</si>
  <si>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</si>
  <si>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</si>
  <si>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</si>
  <si>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</si>
  <si>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</si>
  <si>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</si>
  <si>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</si>
  <si>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</si>
  <si>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</si>
  <si>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</si>
  <si>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</si>
  <si>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</si>
  <si>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</si>
  <si>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</si>
  <si>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</si>
  <si>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</si>
  <si>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</si>
  <si>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</si>
  <si>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</si>
  <si>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</si>
  <si>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</si>
  <si>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</si>
  <si>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</si>
  <si>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</si>
  <si>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</si>
  <si>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</si>
  <si>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</si>
  <si>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</si>
  <si>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</si>
  <si>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</si>
  <si>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</si>
  <si>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</si>
  <si>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</si>
  <si>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</si>
  <si>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</si>
  <si>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</si>
  <si>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</si>
  <si>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</si>
  <si>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</si>
  <si>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</si>
  <si>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</si>
  <si>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</si>
  <si>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</si>
  <si>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</si>
  <si>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</si>
  <si>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</si>
  <si>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</si>
  <si>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</si>
  <si>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</si>
  <si>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</si>
  <si>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</si>
  <si>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</si>
  <si>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</si>
  <si>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</si>
  <si>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</si>
  <si>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</si>
  <si>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</si>
  <si>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</si>
  <si>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</si>
  <si>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</si>
  <si>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</si>
  <si>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</si>
  <si>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</si>
  <si>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</si>
  <si>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</si>
  <si>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</si>
  <si>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</si>
  <si>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</si>
  <si>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</si>
  <si>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</si>
  <si>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</si>
  <si>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</si>
  <si>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</si>
  <si>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</si>
  <si>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</si>
  <si>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</si>
  <si>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</si>
  <si>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</si>
  <si>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</si>
  <si>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</si>
  <si>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</si>
  <si>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</si>
  <si>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</si>
  <si>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</si>
  <si>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</si>
  <si>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</si>
  <si>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</si>
  <si>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</si>
  <si>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</si>
  <si>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</si>
  <si>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</si>
  <si>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</si>
  <si>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</si>
  <si>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</si>
  <si>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</si>
  <si>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</si>
  <si>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</si>
  <si>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</si>
  <si>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</si>
  <si>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</si>
  <si>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</si>
  <si>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</si>
  <si>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</si>
  <si>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</si>
  <si>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</si>
  <si>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</si>
  <si>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</si>
  <si>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</si>
  <si>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</si>
  <si>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</si>
  <si>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</si>
  <si>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</si>
  <si>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</si>
  <si>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</si>
  <si>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</si>
  <si>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</si>
  <si>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</si>
  <si>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</si>
  <si>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</si>
  <si>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</si>
  <si>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</si>
  <si>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</si>
  <si>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</si>
  <si>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</si>
  <si>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</si>
  <si>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</si>
  <si>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</si>
  <si>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</si>
  <si>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</si>
  <si>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</si>
  <si>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</si>
  <si>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</si>
  <si>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</si>
  <si>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</si>
  <si>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</si>
  <si>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</si>
  <si>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</si>
  <si>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</si>
  <si>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</si>
  <si>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</si>
  <si>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</si>
  <si>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</si>
  <si>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</si>
  <si>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</si>
  <si>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</si>
  <si>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</si>
  <si>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</si>
  <si>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</si>
  <si>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</si>
  <si>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</si>
  <si>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</si>
  <si>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</si>
  <si>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</si>
  <si>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</si>
  <si>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</si>
  <si>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</si>
  <si>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</si>
  <si>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</si>
  <si>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</si>
  <si>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</si>
  <si>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</si>
  <si>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</si>
  <si>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</si>
  <si>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</si>
  <si>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</si>
  <si>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</si>
  <si>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</si>
  <si>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</si>
  <si>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</si>
  <si>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</si>
  <si>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</si>
  <si>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</si>
  <si>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</si>
  <si>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</si>
  <si>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</si>
  <si>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</si>
  <si>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</si>
  <si>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</si>
  <si>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</si>
  <si>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</si>
  <si>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</si>
  <si>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</si>
  <si>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</si>
  <si>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</si>
  <si>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</si>
  <si>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</si>
  <si>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</si>
  <si>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</si>
  <si>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</si>
  <si>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</si>
  <si>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</si>
  <si>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</si>
  <si>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</si>
  <si>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</si>
  <si>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</si>
  <si>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</si>
  <si>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</si>
  <si>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</si>
  <si>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</si>
  <si>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</si>
  <si>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</si>
  <si>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</si>
  <si>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</si>
  <si>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</si>
  <si>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</si>
  <si>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</si>
  <si>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</si>
  <si>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</si>
  <si>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</si>
  <si>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</si>
  <si>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</si>
  <si>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</si>
  <si>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</si>
  <si>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</si>
  <si>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</si>
  <si>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</si>
  <si>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</si>
  <si>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</si>
  <si>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</si>
  <si>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</si>
  <si>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</si>
  <si>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</si>
  <si>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</si>
  <si>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</si>
  <si>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</si>
  <si>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</si>
  <si>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</si>
  <si>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</si>
  <si>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</si>
  <si>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</si>
  <si>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</si>
  <si>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</si>
  <si>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</si>
  <si>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</si>
  <si>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</si>
  <si>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</si>
  <si>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</si>
  <si>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</si>
  <si>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</si>
  <si>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</si>
  <si>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</si>
  <si>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</si>
  <si>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</si>
  <si>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</si>
  <si>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</si>
  <si>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</si>
  <si>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</si>
  <si>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</si>
  <si>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</si>
  <si>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</si>
  <si>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</si>
  <si>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</si>
  <si>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</si>
  <si>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</si>
  <si>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</si>
  <si>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</si>
  <si>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</si>
  <si>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</si>
  <si>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</si>
  <si>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</si>
  <si>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</si>
  <si>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</si>
  <si>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</si>
  <si>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</si>
  <si>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</si>
  <si>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</si>
  <si>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</si>
  <si>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</si>
  <si>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</si>
  <si>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</si>
  <si>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</si>
  <si>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</si>
  <si>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</si>
  <si>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</si>
  <si>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</si>
  <si>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</si>
  <si>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</si>
  <si>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</si>
  <si>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</si>
  <si>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</si>
  <si>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</si>
  <si>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</si>
  <si>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</si>
  <si>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</si>
  <si>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</si>
  <si>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</si>
  <si>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</si>
  <si>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</si>
  <si>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</si>
  <si>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</si>
  <si>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</si>
  <si>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</si>
  <si>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</si>
  <si>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</si>
  <si>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</si>
  <si>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</si>
  <si>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</si>
  <si>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</si>
  <si>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</si>
  <si>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</si>
  <si>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</si>
  <si>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</si>
  <si>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</si>
  <si>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</si>
  <si>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</si>
  <si>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</si>
  <si>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</si>
  <si>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</si>
  <si>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</si>
  <si>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</si>
  <si>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</si>
  <si>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</si>
  <si>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</si>
  <si>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</si>
  <si>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</si>
  <si>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</si>
  <si>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</si>
  <si>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</si>
  <si>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</si>
  <si>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</si>
  <si>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</si>
  <si>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</si>
  <si>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</si>
  <si>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</si>
  <si>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</si>
  <si>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</si>
  <si>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</si>
  <si>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</si>
  <si>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</si>
  <si>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</si>
  <si>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</si>
  <si>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</si>
  <si>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</si>
  <si>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</si>
  <si>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</si>
  <si>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</si>
  <si>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</si>
  <si>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</si>
  <si>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</si>
  <si>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</si>
  <si>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</si>
  <si>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</si>
  <si>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</si>
  <si>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</si>
  <si>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</si>
  <si>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</si>
  <si>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</si>
  <si>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</si>
  <si>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</si>
  <si>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</si>
  <si>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</si>
  <si>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</si>
  <si>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</si>
  <si>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</si>
  <si>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</si>
  <si>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</si>
  <si>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</si>
  <si>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</si>
  <si>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</si>
  <si>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</si>
  <si>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</si>
  <si>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</si>
  <si>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</si>
  <si>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</si>
  <si>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</si>
  <si>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</si>
  <si>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</si>
  <si>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</si>
  <si>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</si>
  <si>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</si>
  <si>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</si>
  <si>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</si>
  <si>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</si>
  <si>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</si>
  <si>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</si>
  <si>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</si>
  <si>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</si>
  <si>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</si>
  <si>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</si>
  <si>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</si>
  <si>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</si>
  <si>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</si>
  <si>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</si>
  <si>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</si>
  <si>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</si>
  <si>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</si>
  <si>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</si>
  <si>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</si>
  <si>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</si>
  <si>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</si>
  <si>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</si>
  <si>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</si>
  <si>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</si>
  <si>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</si>
  <si>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</si>
  <si>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</si>
  <si>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</si>
  <si>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</si>
  <si>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</si>
  <si>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</si>
  <si>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</si>
  <si>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</si>
  <si>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</si>
  <si>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</si>
  <si>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</si>
  <si>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</si>
  <si>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</si>
  <si>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</si>
  <si>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</si>
  <si>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</si>
  <si>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</si>
  <si>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</si>
  <si>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</si>
  <si>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</si>
  <si>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</si>
  <si>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</si>
  <si>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</si>
  <si>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</si>
  <si>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</si>
  <si>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</si>
  <si>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</si>
  <si>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</si>
  <si>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</si>
  <si>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</si>
  <si>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</si>
  <si>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</si>
  <si>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</si>
  <si>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</si>
  <si>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</si>
  <si>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</si>
  <si>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</si>
  <si>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</si>
  <si>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</si>
  <si>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</si>
  <si>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</si>
  <si>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</si>
  <si>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</si>
  <si>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</si>
  <si>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</si>
  <si>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</si>
  <si>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</si>
  <si>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</si>
  <si>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</si>
  <si>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</si>
  <si>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</si>
  <si>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</si>
  <si>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</si>
  <si>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</si>
  <si>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</si>
  <si>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</si>
  <si>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</si>
  <si>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</si>
  <si>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</si>
  <si>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</si>
  <si>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</si>
  <si>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</si>
  <si>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</si>
  <si>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</si>
  <si>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</si>
  <si>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</si>
  <si>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</si>
  <si>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</si>
  <si>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</si>
  <si>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</si>
  <si>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</si>
  <si>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</si>
  <si>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</si>
  <si>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</si>
  <si>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</si>
  <si>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</si>
  <si>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</si>
  <si>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</si>
  <si>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</si>
  <si>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</si>
  <si>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</si>
  <si>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</si>
  <si>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</si>
  <si>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</si>
  <si>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</si>
  <si>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</si>
  <si>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</si>
  <si>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</si>
  <si>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</si>
  <si>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</si>
  <si>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</si>
  <si>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</si>
  <si>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</si>
  <si>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</si>
  <si>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</si>
  <si>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</si>
  <si>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</si>
  <si>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</si>
  <si>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</si>
  <si>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</si>
  <si>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</si>
  <si>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</si>
  <si>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</si>
  <si>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</si>
  <si>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</si>
  <si>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</si>
  <si>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</si>
  <si>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</si>
  <si>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</si>
  <si>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</si>
  <si>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</si>
  <si>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</si>
  <si>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</si>
  <si>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</si>
  <si>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</si>
  <si>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</si>
  <si>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</si>
  <si>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</si>
  <si>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</si>
  <si>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</si>
  <si>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</si>
  <si>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</si>
  <si>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</si>
  <si>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</si>
  <si>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</si>
  <si>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</si>
  <si>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</si>
  <si>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</si>
  <si>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</si>
  <si>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</si>
  <si>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</si>
  <si>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</si>
  <si>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</si>
  <si>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</si>
  <si>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</si>
  <si>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</si>
  <si>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</si>
  <si>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</si>
  <si>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</si>
  <si>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</si>
  <si>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</si>
  <si>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</si>
  <si>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</si>
  <si>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</si>
  <si>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</si>
  <si>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</si>
  <si>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</si>
  <si>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</si>
  <si>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</si>
  <si>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</si>
  <si>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</si>
  <si>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</si>
  <si>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</si>
  <si>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</si>
  <si>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</si>
  <si>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</si>
  <si>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</si>
  <si>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</si>
  <si>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</si>
  <si>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</si>
  <si>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</si>
  <si>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</si>
  <si>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</si>
  <si>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</si>
  <si>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</si>
  <si>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</si>
  <si>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</si>
  <si>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</si>
  <si>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</si>
  <si>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</si>
  <si>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</si>
  <si>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</si>
  <si>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</si>
  <si>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</si>
  <si>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</si>
  <si>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</si>
  <si>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</si>
  <si>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</si>
  <si>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</si>
  <si>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</si>
  <si>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</si>
  <si>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</si>
  <si>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</si>
  <si>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</si>
  <si>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</si>
  <si>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</si>
  <si>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</si>
  <si>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</si>
  <si>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</si>
  <si>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</si>
  <si>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</si>
  <si>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</si>
  <si>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</si>
  <si>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</si>
  <si>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</si>
  <si>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</si>
  <si>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</si>
  <si>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</si>
  <si>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</si>
  <si>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</si>
  <si>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</si>
  <si>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</si>
  <si>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</si>
  <si>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</si>
  <si>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</si>
  <si>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</si>
  <si>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</si>
  <si>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</si>
  <si>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</si>
  <si>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</si>
  <si>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</si>
  <si>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</si>
  <si>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</si>
  <si>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</si>
  <si>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</si>
  <si>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</si>
  <si>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</si>
  <si>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</si>
  <si>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</si>
  <si>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</si>
  <si>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</si>
  <si>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</si>
  <si>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</si>
  <si>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</si>
  <si>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</si>
  <si>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</si>
  <si>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</si>
  <si>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</si>
  <si>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</si>
  <si>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</si>
  <si>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</si>
  <si>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</si>
  <si>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</si>
  <si>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</si>
  <si>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</si>
  <si>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</si>
  <si>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</si>
  <si>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</si>
  <si>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</si>
  <si>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</si>
  <si>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</si>
  <si>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</si>
  <si>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</si>
  <si>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</si>
  <si>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</si>
  <si>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</si>
  <si>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</si>
  <si>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</si>
  <si>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</si>
  <si>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</si>
  <si>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</si>
  <si>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</si>
  <si>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</si>
  <si>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</si>
  <si>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</si>
  <si>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</si>
  <si>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</si>
  <si>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</si>
  <si>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</si>
  <si>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</si>
  <si>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</si>
  <si>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</si>
  <si>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</si>
  <si>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</si>
  <si>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</si>
  <si>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</si>
  <si>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</si>
  <si>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</si>
  <si>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</si>
  <si>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</si>
  <si>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</si>
  <si>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</si>
  <si>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</si>
  <si>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</si>
  <si>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</si>
  <si>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</si>
  <si>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</si>
  <si>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</si>
  <si>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</si>
  <si>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</si>
  <si>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</si>
  <si>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</si>
  <si>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</si>
  <si>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</si>
  <si>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</si>
  <si>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</si>
  <si>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</si>
  <si>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</si>
  <si>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</si>
  <si>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</si>
  <si>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</si>
  <si>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</si>
  <si>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</si>
  <si>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</si>
  <si>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</si>
  <si>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</si>
  <si>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</si>
  <si>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</si>
  <si>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</si>
  <si>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</si>
  <si>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</si>
  <si>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</si>
  <si>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</si>
  <si>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</si>
  <si>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</si>
  <si>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</si>
  <si>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</si>
  <si>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</si>
  <si>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</si>
  <si>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</si>
  <si>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</si>
  <si>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</si>
  <si>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</si>
  <si>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</si>
  <si>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</si>
  <si>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</si>
  <si>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</si>
  <si>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</si>
  <si>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</si>
  <si>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</si>
  <si>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</si>
  <si>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</si>
  <si>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</si>
  <si>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</si>
  <si>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</si>
  <si>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</si>
  <si>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</si>
  <si>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</si>
  <si>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</si>
  <si>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</si>
  <si>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</si>
  <si>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</si>
  <si>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</si>
  <si>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</si>
  <si>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</si>
  <si>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</si>
  <si>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</si>
  <si>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</si>
  <si>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</si>
  <si>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</si>
  <si>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</si>
  <si>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</si>
  <si>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</si>
  <si>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</si>
  <si>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</si>
  <si>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</si>
  <si>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</si>
  <si>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</si>
  <si>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</si>
  <si>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</si>
  <si>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</si>
  <si>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</si>
  <si>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</si>
  <si>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</si>
  <si>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</si>
  <si>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</si>
  <si>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</si>
  <si>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</si>
  <si>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</si>
  <si>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</si>
  <si>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</si>
  <si>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</si>
  <si>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</si>
  <si>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</si>
  <si>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</si>
  <si>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</si>
  <si>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</si>
  <si>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</si>
  <si>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</si>
  <si>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</si>
  <si>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</si>
  <si>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</si>
  <si>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</si>
  <si>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</si>
  <si>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</si>
  <si>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</si>
  <si>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</si>
  <si>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</si>
  <si>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</si>
  <si>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</si>
  <si>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</si>
  <si>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</si>
  <si>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</si>
  <si>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</si>
  <si>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</si>
  <si>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</si>
  <si>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</si>
  <si>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</si>
  <si>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</si>
  <si>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</si>
  <si>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</si>
  <si>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</si>
  <si>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</si>
  <si>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</si>
  <si>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</si>
  <si>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</si>
  <si>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</si>
  <si>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</si>
  <si>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</si>
  <si>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</si>
  <si>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</si>
  <si>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</si>
  <si>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</si>
  <si>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</si>
  <si>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</si>
  <si>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</si>
  <si>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</si>
  <si>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</si>
  <si>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</si>
  <si>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</si>
  <si>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</si>
  <si>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</si>
  <si>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</si>
  <si>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</si>
  <si>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</si>
  <si>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</si>
  <si>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</si>
  <si>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</si>
  <si>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</si>
  <si>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</si>
  <si>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</si>
  <si>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</si>
  <si>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</si>
  <si>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</si>
  <si>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</si>
  <si>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</si>
  <si>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</si>
  <si>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</si>
  <si>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</si>
  <si>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</si>
  <si>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</si>
  <si>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</si>
  <si>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</si>
  <si>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</si>
  <si>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</si>
  <si>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</si>
  <si>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</si>
  <si>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</si>
  <si>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</si>
  <si>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</si>
  <si>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</si>
  <si>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</si>
  <si>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</si>
  <si>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</si>
  <si>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</si>
  <si>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</si>
  <si>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</si>
  <si>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</si>
  <si>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</si>
  <si>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</si>
  <si>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</si>
  <si>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</si>
  <si>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</si>
  <si>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</si>
  <si>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</si>
  <si>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</si>
  <si>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</si>
  <si>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</si>
  <si>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</si>
  <si>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</si>
  <si>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</si>
  <si>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</si>
  <si>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</si>
  <si>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</si>
  <si>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</si>
  <si>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</si>
  <si>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</si>
  <si>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</si>
  <si>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</si>
  <si>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</si>
  <si>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</si>
  <si>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</si>
  <si>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</si>
  <si>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</si>
  <si>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</si>
  <si>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</si>
  <si>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</si>
  <si>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</si>
  <si>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</si>
  <si>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</si>
  <si>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</si>
  <si>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</si>
  <si>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</si>
  <si>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</si>
  <si>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</si>
  <si>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</si>
  <si>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</si>
  <si>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</si>
  <si>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</si>
  <si>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</si>
  <si>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</si>
  <si>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</si>
  <si>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</si>
  <si>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</si>
  <si>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</si>
  <si>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</si>
  <si>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</si>
  <si>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</si>
  <si>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</si>
  <si>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</si>
  <si>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</si>
  <si>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</si>
  <si>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</si>
  <si>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</si>
  <si>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</si>
  <si>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</si>
  <si>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</si>
  <si>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</si>
  <si>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</si>
  <si>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</si>
  <si>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</si>
  <si>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</si>
  <si>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</si>
  <si>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</si>
  <si>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</si>
  <si>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</si>
  <si>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</si>
  <si>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</si>
  <si>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</si>
  <si>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</si>
  <si>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</si>
  <si>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</si>
  <si>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</si>
  <si>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</si>
  <si>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</si>
  <si>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</si>
  <si>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</si>
  <si>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</si>
  <si>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</si>
  <si>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</si>
  <si>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</si>
  <si>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</si>
  <si>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</si>
  <si>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</si>
  <si>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</si>
  <si>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</si>
  <si>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</si>
  <si>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</si>
  <si>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</si>
  <si>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</si>
  <si>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</si>
  <si>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</si>
  <si>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</si>
  <si>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</si>
  <si>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</si>
  <si>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</si>
  <si>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</si>
  <si>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</si>
  <si>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</si>
  <si>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</si>
  <si>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</si>
  <si>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</si>
  <si>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</si>
  <si>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</si>
  <si>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</si>
  <si>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</si>
  <si>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</si>
  <si>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</si>
  <si>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</si>
  <si>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</si>
  <si>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</si>
  <si>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</si>
  <si>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</si>
  <si>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</si>
  <si>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</si>
  <si>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</si>
  <si>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</si>
  <si>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</si>
  <si>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</si>
  <si>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</si>
  <si>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</si>
  <si>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</si>
  <si>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</si>
  <si>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</si>
  <si>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</si>
  <si>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</si>
  <si>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</si>
  <si>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</si>
  <si>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</si>
  <si>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</si>
  <si>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</si>
  <si>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</si>
  <si>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</si>
  <si>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</si>
  <si>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</si>
  <si>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</si>
  <si>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</si>
  <si>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</si>
  <si>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</si>
  <si>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</si>
  <si>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</si>
  <si>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</si>
  <si>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</si>
  <si>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</si>
  <si>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</si>
  <si>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</si>
  <si>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</si>
  <si>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</si>
  <si>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</si>
  <si>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</si>
  <si>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</si>
  <si>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</si>
  <si>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</si>
  <si>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</si>
  <si>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</si>
  <si>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</si>
  <si>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</si>
  <si>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</si>
  <si>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</si>
  <si>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</si>
  <si>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</si>
  <si>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</si>
  <si>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</si>
  <si>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</si>
  <si>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</si>
  <si>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</si>
  <si>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</si>
  <si>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</si>
  <si>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</si>
  <si>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</si>
  <si>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</si>
  <si>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</si>
  <si>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</si>
  <si>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</si>
  <si>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</si>
  <si>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</si>
  <si>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</si>
  <si>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</si>
  <si>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</si>
  <si>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</si>
  <si>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</si>
  <si>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</si>
  <si>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</si>
  <si>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</si>
  <si>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</si>
  <si>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</si>
  <si>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</si>
  <si>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</si>
  <si>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</si>
  <si>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</si>
  <si>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</si>
  <si>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</si>
  <si>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</si>
  <si>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</si>
  <si>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</si>
  <si>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</si>
  <si>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</si>
  <si>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</si>
  <si>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</si>
  <si>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</si>
  <si>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</si>
  <si>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</si>
  <si>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</si>
  <si>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</si>
  <si>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</si>
  <si>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</si>
  <si>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</si>
  <si>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</si>
  <si>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</si>
  <si>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</si>
  <si>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</si>
  <si>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</si>
  <si>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</si>
  <si>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</si>
  <si>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</si>
  <si>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</si>
  <si>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</si>
  <si>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</si>
  <si>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</si>
  <si>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</si>
  <si>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</si>
  <si>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</si>
  <si>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</si>
  <si>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</si>
  <si>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</si>
  <si>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</si>
  <si>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</si>
  <si>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</si>
  <si>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</si>
  <si>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</si>
  <si>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</si>
  <si>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</si>
  <si>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</si>
  <si>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</si>
  <si>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</si>
  <si>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</si>
  <si>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</si>
  <si>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</si>
  <si>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</si>
  <si>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</si>
  <si>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</si>
  <si>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</si>
  <si>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</si>
  <si>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</si>
  <si>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</si>
  <si>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</si>
  <si>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</si>
  <si>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</si>
  <si>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</si>
  <si>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</si>
  <si>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</si>
  <si>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</si>
  <si>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</si>
  <si>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</si>
  <si>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</si>
  <si>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</si>
  <si>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</si>
  <si>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</si>
  <si>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</si>
  <si>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</si>
  <si>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</si>
  <si>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</si>
  <si>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</si>
  <si>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</si>
  <si>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</si>
  <si>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</si>
  <si>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</si>
  <si>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</si>
  <si>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</si>
  <si>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</si>
  <si>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</si>
  <si>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</si>
  <si>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</si>
  <si>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</si>
  <si>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</si>
  <si>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</si>
  <si>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</si>
  <si>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</si>
  <si>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</si>
  <si>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</si>
  <si>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</si>
  <si>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</si>
  <si>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</si>
  <si>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</si>
  <si>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</si>
  <si>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</si>
  <si>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</si>
  <si>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</si>
  <si>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</si>
  <si>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</si>
  <si>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</si>
  <si>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</si>
  <si>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</si>
  <si>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</si>
  <si>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</si>
  <si>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</si>
  <si>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</si>
  <si>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</si>
  <si>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</si>
  <si>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</si>
  <si>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</si>
  <si>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</si>
  <si>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</si>
  <si>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</si>
  <si>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</si>
  <si>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</si>
  <si>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</si>
  <si>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</si>
  <si>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</si>
  <si>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</si>
  <si>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</si>
  <si>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</si>
  <si>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</si>
  <si>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</si>
  <si>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</si>
  <si>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</si>
  <si>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</si>
  <si>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</si>
  <si>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</si>
  <si>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</si>
  <si>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</si>
  <si>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</si>
  <si>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</si>
  <si>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</si>
  <si>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</si>
  <si>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</si>
  <si>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</si>
  <si>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</si>
  <si>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</si>
  <si>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</si>
  <si>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</si>
  <si>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</si>
  <si>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</si>
  <si>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</si>
  <si>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</si>
  <si>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</si>
  <si>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</si>
  <si>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</si>
  <si>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</si>
  <si>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</si>
  <si>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</si>
  <si>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</si>
  <si>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</si>
  <si>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</si>
  <si>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</si>
  <si>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</si>
  <si>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</si>
  <si>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</si>
  <si>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</si>
  <si>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</si>
  <si>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</si>
  <si>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</si>
  <si>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</si>
  <si>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</si>
  <si>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</si>
  <si>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</si>
  <si>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</si>
  <si>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</si>
  <si>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</si>
  <si>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</si>
  <si>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</si>
  <si>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</si>
  <si>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</si>
  <si>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</si>
  <si>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</si>
  <si>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</si>
  <si>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</si>
  <si>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</si>
  <si>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</si>
  <si>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</si>
  <si>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</si>
  <si>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</si>
  <si>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</si>
  <si>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</si>
  <si>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</si>
  <si>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</si>
  <si>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</si>
  <si>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</si>
  <si>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</si>
  <si>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</si>
  <si>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</si>
  <si>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</si>
  <si>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</si>
  <si>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</si>
  <si>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</si>
  <si>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</si>
  <si>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</si>
  <si>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</si>
  <si>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</si>
  <si>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</si>
  <si>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</si>
  <si>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</si>
  <si>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</si>
  <si>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</si>
  <si>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</si>
  <si>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</si>
  <si>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</si>
  <si>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</si>
  <si>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</si>
  <si>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</si>
  <si>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</si>
  <si>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</si>
  <si>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</si>
  <si>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</si>
  <si>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</si>
  <si>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</si>
  <si>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</si>
  <si>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</si>
  <si>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</si>
  <si>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</si>
  <si>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</si>
  <si>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</si>
  <si>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</si>
  <si>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</si>
  <si>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</si>
  <si>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</si>
  <si>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</si>
  <si>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</si>
  <si>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</si>
  <si>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</si>
  <si>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</si>
  <si>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</si>
  <si>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</si>
  <si>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</si>
  <si>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</si>
  <si>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</si>
  <si>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</si>
  <si>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</si>
  <si>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</si>
  <si>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</si>
  <si>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</si>
  <si>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</si>
  <si>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</si>
  <si>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</si>
  <si>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</si>
  <si>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</si>
  <si>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</si>
  <si>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</si>
  <si>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</si>
  <si>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</si>
  <si>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</si>
  <si>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</si>
  <si>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</si>
  <si>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</si>
  <si>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</si>
  <si>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</si>
  <si>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</si>
  <si>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</si>
  <si>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</si>
  <si>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</si>
  <si>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</si>
  <si>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</si>
  <si>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</si>
  <si>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</si>
  <si>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</si>
  <si>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</si>
  <si>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</si>
  <si>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</si>
  <si>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</si>
  <si>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</si>
  <si>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</si>
  <si>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</si>
  <si>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</si>
  <si>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</si>
  <si>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</si>
  <si>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</si>
  <si>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</si>
  <si>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</si>
  <si>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</si>
  <si>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</si>
  <si>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</si>
  <si>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</si>
  <si>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</si>
  <si>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</si>
  <si>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</si>
  <si>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</si>
  <si>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</si>
  <si>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</si>
  <si>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</si>
  <si>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</si>
  <si>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</si>
  <si>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</si>
  <si>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</si>
  <si>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</si>
  <si>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</si>
  <si>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</si>
  <si>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</si>
  <si>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</si>
  <si>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</si>
  <si>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</si>
  <si>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</si>
  <si>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</si>
  <si>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</si>
  <si>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</si>
  <si>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</si>
  <si>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</si>
  <si>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</si>
  <si>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</si>
  <si>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</si>
  <si>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</si>
  <si>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</si>
  <si>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</si>
  <si>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</si>
  <si>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</si>
  <si>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</si>
  <si>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</si>
  <si>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</si>
  <si>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</si>
  <si>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</si>
  <si>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</si>
  <si>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</si>
  <si>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</si>
  <si>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</si>
  <si>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</si>
  <si>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</si>
  <si>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</si>
  <si>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</si>
  <si>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</si>
  <si>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</si>
  <si>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</si>
  <si>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</si>
  <si>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</si>
  <si>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</si>
  <si>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</si>
  <si>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</si>
  <si>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</si>
  <si>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</si>
  <si>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</si>
  <si>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</si>
  <si>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</si>
  <si>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</si>
  <si>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</si>
  <si>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</si>
  <si>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</si>
  <si>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</si>
  <si>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</si>
  <si>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</si>
  <si>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</si>
  <si>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</si>
  <si>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</si>
  <si>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</si>
  <si>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</si>
  <si>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</si>
  <si>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</si>
  <si>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</si>
  <si>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</si>
  <si>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</si>
  <si>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</si>
  <si>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</si>
  <si>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</si>
  <si>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</si>
  <si>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</si>
  <si>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</si>
  <si>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</si>
  <si>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</si>
  <si>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</si>
  <si>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</si>
  <si>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</si>
  <si>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</si>
  <si>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</si>
  <si>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</si>
  <si>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</si>
  <si>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</si>
  <si>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</si>
  <si>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</si>
  <si>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</si>
  <si>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</si>
  <si>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</si>
  <si>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</si>
  <si>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</si>
  <si>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</si>
  <si>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</si>
  <si>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</si>
  <si>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</si>
  <si>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</si>
  <si>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</si>
  <si>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</si>
  <si>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</si>
  <si>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</si>
  <si>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</si>
  <si>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</si>
  <si>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</si>
  <si>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</si>
  <si>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</si>
  <si>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</si>
  <si>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</si>
  <si>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</si>
  <si>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</si>
  <si>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</si>
  <si>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</si>
  <si>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</si>
  <si>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</si>
  <si>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</si>
  <si>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</si>
  <si>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</si>
  <si>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</si>
  <si>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</si>
  <si>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</si>
  <si>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</si>
  <si>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</si>
  <si>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</si>
  <si>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</si>
  <si>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</si>
  <si>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</si>
  <si>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</si>
  <si>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</si>
  <si>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</si>
  <si>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</si>
  <si>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</si>
  <si>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</si>
  <si>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</si>
  <si>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</si>
  <si>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</si>
  <si>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</si>
  <si>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</si>
  <si>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</si>
  <si>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</si>
  <si>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</si>
  <si>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</si>
  <si>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</si>
  <si>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</si>
  <si>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</si>
  <si>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</si>
  <si>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</si>
  <si>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</si>
  <si>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</si>
  <si>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</si>
  <si>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</si>
  <si>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</si>
  <si>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</si>
  <si>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</si>
  <si>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</si>
  <si>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</si>
  <si>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</si>
  <si>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</si>
  <si>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</si>
  <si>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</si>
  <si>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</si>
  <si>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</si>
  <si>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</si>
  <si>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</si>
  <si>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</si>
  <si>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</si>
  <si>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</si>
  <si>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</si>
  <si>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</si>
  <si>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</si>
  <si>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</si>
  <si>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</si>
  <si>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</si>
  <si>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</si>
  <si>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</si>
  <si>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</si>
  <si>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</si>
  <si>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</si>
  <si>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</si>
  <si>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</si>
  <si>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</si>
  <si>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</si>
  <si>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</si>
  <si>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</si>
  <si>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</si>
  <si>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</si>
  <si>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</si>
  <si>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</si>
  <si>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</si>
  <si>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</si>
  <si>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</si>
  <si>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</si>
  <si>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</si>
  <si>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</si>
  <si>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</si>
  <si>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</si>
  <si>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</si>
  <si>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</si>
  <si>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</si>
  <si>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</si>
  <si>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</si>
  <si>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</si>
  <si>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</si>
  <si>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</si>
  <si>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</si>
  <si>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</si>
  <si>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</si>
  <si>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</si>
  <si>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</si>
  <si>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</si>
  <si>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</si>
  <si>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</si>
  <si>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</si>
  <si>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</si>
  <si>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</si>
  <si>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</si>
  <si>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</si>
  <si>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</si>
  <si>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</si>
  <si>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</si>
  <si>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</si>
  <si>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</si>
  <si>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</si>
  <si>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</si>
  <si>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</si>
  <si>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</si>
  <si>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</si>
  <si>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</si>
  <si>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</si>
  <si>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</si>
  <si>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</si>
  <si>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</si>
  <si>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</si>
  <si>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</si>
  <si>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</si>
  <si>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</si>
  <si>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</si>
  <si>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</si>
  <si>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</si>
  <si>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</si>
  <si>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</si>
  <si>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</si>
  <si>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</si>
  <si>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</si>
  <si>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</si>
  <si>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</si>
  <si>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</si>
  <si>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</si>
  <si>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</si>
  <si>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</si>
  <si>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</si>
  <si>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</si>
  <si>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</si>
  <si>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</si>
  <si>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</si>
  <si>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</si>
  <si>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</si>
  <si>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</si>
  <si>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</si>
  <si>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</si>
  <si>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</si>
  <si>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</si>
  <si>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</si>
  <si>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</si>
  <si>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</si>
  <si>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</si>
  <si>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</si>
  <si>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</si>
  <si>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</si>
  <si>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</si>
  <si>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</si>
  <si>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</si>
  <si>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</si>
  <si>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</si>
  <si>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</si>
  <si>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</si>
  <si>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</si>
  <si>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</si>
  <si>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</si>
  <si>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</si>
  <si>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</si>
  <si>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</si>
  <si>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</si>
  <si>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</si>
  <si>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</si>
  <si>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</si>
  <si>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</si>
  <si>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</si>
  <si>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</si>
  <si>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</si>
  <si>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</si>
  <si>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</si>
  <si>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</si>
  <si>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</si>
  <si>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</si>
  <si>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</si>
  <si>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</si>
  <si>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</si>
  <si>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</si>
  <si>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</si>
  <si>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</si>
  <si>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</si>
  <si>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</si>
  <si>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</si>
  <si>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</si>
  <si>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</si>
  <si>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</si>
  <si>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</si>
  <si>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</si>
  <si>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</si>
  <si>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</si>
  <si>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</si>
  <si>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</si>
  <si>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</si>
  <si>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</si>
  <si>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</si>
  <si>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</si>
  <si>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</si>
  <si>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</si>
  <si>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</si>
  <si>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</si>
  <si>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</si>
  <si>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</si>
  <si>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</si>
  <si>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</si>
  <si>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</si>
  <si>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</si>
  <si>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</si>
  <si>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</si>
  <si>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</si>
  <si>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</si>
  <si>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</si>
  <si>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</si>
  <si>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</si>
  <si>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</si>
  <si>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</si>
  <si>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</si>
  <si>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</si>
  <si>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</si>
  <si>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</si>
  <si>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</si>
  <si>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</si>
  <si>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</si>
  <si>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</si>
  <si>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</si>
  <si>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</si>
  <si>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</si>
  <si>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</si>
  <si>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</si>
  <si>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</si>
  <si>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</si>
  <si>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</si>
  <si>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</si>
  <si>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</si>
  <si>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</si>
  <si>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</si>
  <si>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</si>
  <si>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</si>
  <si>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</si>
  <si>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</si>
  <si>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</si>
  <si>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</si>
  <si>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</si>
  <si>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</si>
  <si>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</si>
  <si>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</si>
  <si>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</si>
  <si>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</si>
  <si>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</si>
  <si>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</si>
  <si>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</si>
  <si>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</si>
  <si>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</si>
  <si>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</si>
  <si>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</si>
  <si>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</si>
  <si>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</si>
  <si>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</si>
  <si>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</si>
  <si>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</si>
  <si>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</si>
  <si>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</si>
  <si>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</si>
  <si>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</si>
  <si>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</si>
  <si>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</si>
  <si>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</si>
  <si>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</si>
  <si>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</si>
  <si>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</si>
  <si>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</si>
  <si>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</si>
  <si>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</si>
  <si>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</si>
  <si>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</si>
  <si>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</si>
  <si>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</si>
  <si>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</si>
  <si>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</si>
  <si>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</si>
  <si>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</si>
  <si>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</si>
  <si>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</si>
  <si>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</si>
  <si>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</si>
  <si>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</si>
  <si>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</si>
  <si>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</si>
  <si>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</si>
  <si>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</si>
  <si>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</si>
  <si>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</si>
  <si>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</si>
  <si>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</si>
  <si>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</si>
  <si>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</si>
  <si>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</si>
  <si>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</si>
  <si>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</si>
  <si>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</si>
  <si>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</si>
  <si>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</si>
  <si>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</si>
  <si>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</si>
  <si>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</si>
  <si>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</si>
  <si>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</si>
  <si>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</si>
  <si>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</si>
  <si>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</si>
  <si>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</si>
  <si>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</si>
  <si>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</si>
  <si>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</si>
  <si>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</si>
  <si>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</si>
  <si>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</si>
  <si>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</si>
  <si>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</si>
  <si>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</si>
  <si>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</si>
  <si>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</si>
  <si>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</si>
  <si>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</si>
  <si>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</si>
  <si>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</si>
  <si>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</si>
  <si>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</si>
  <si>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</si>
  <si>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</si>
  <si>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</si>
  <si>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</si>
  <si>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</si>
  <si>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</si>
  <si>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</si>
  <si>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</si>
  <si>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</si>
  <si>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</si>
  <si>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</si>
  <si>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</si>
  <si>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</si>
  <si>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</si>
  <si>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</si>
  <si>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</si>
  <si>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</si>
  <si>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</si>
  <si>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</si>
  <si>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</si>
  <si>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</si>
  <si>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</si>
  <si>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</si>
  <si>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</si>
  <si>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</si>
  <si>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</si>
  <si>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</si>
  <si>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</si>
  <si>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</si>
  <si>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</si>
  <si>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</si>
  <si>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</si>
  <si>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</si>
  <si>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</si>
  <si>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</si>
  <si>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</si>
  <si>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</si>
  <si>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</si>
  <si>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</si>
  <si>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</si>
  <si>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</si>
  <si>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</si>
  <si>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</si>
  <si>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</si>
  <si>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</si>
  <si>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</si>
  <si>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</si>
  <si>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</si>
  <si>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</si>
  <si>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</si>
  <si>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</si>
  <si>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</si>
  <si>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</si>
  <si>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</si>
  <si>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</si>
  <si>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</si>
  <si>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</si>
  <si>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</si>
  <si>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</si>
  <si>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</si>
  <si>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</si>
  <si>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</si>
  <si>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</si>
  <si>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</si>
  <si>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</si>
  <si>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</si>
  <si>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</si>
  <si>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</si>
  <si>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</si>
  <si>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</si>
  <si>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</si>
  <si>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</si>
  <si>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</si>
  <si>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</si>
  <si>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</si>
  <si>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</si>
  <si>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</si>
  <si>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</si>
  <si>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</si>
  <si>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</si>
  <si>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</si>
  <si>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</si>
  <si>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</si>
  <si>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</si>
  <si>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</si>
  <si>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</si>
  <si>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</si>
  <si>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</si>
  <si>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</si>
  <si>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</si>
  <si>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</si>
  <si>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</si>
  <si>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</si>
  <si>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</si>
  <si>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</si>
  <si>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</si>
  <si>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</si>
  <si>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</si>
  <si>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</si>
  <si>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</si>
  <si>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</si>
  <si>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</si>
  <si>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</si>
  <si>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</si>
  <si>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</si>
  <si>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</si>
  <si>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</si>
  <si>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</si>
  <si>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</si>
  <si>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</si>
  <si>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</si>
  <si>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</si>
  <si>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</si>
  <si>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</si>
  <si>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</si>
  <si>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</si>
  <si>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</si>
  <si>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</si>
  <si>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</si>
  <si>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</si>
  <si>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</si>
  <si>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</si>
  <si>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</si>
  <si>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</si>
  <si>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</si>
  <si>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</si>
  <si>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</si>
  <si>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</si>
  <si>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</si>
  <si>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</si>
  <si>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</si>
  <si>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</si>
  <si>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</si>
  <si>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</si>
  <si>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</si>
  <si>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</si>
  <si>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</si>
  <si>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</si>
  <si>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</si>
  <si>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</si>
  <si>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</si>
  <si>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</si>
  <si>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</si>
  <si>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</si>
  <si>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</si>
  <si>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</si>
  <si>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</si>
  <si>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</si>
  <si>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</si>
  <si>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</si>
  <si>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</si>
  <si>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</si>
  <si>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</si>
  <si>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</si>
  <si>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</si>
  <si>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</si>
  <si>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</si>
  <si>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</si>
  <si>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</si>
  <si>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</si>
  <si>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</si>
  <si>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</si>
  <si>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</si>
  <si>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</si>
  <si>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</si>
  <si>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</si>
  <si>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</si>
  <si>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</si>
  <si>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</si>
  <si>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</si>
  <si>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</si>
  <si>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</si>
  <si>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</si>
  <si>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</si>
  <si>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</si>
  <si>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</si>
  <si>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</si>
  <si>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</si>
  <si>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</si>
  <si>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</si>
  <si>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</si>
  <si>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</si>
  <si>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</si>
  <si>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</si>
  <si>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</si>
  <si>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</si>
  <si>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</si>
  <si>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</si>
  <si>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</si>
  <si>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</si>
  <si>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</si>
  <si>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</si>
  <si>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</si>
  <si>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</si>
  <si>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</si>
  <si>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</si>
  <si>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</si>
  <si>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</si>
  <si>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</si>
  <si>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</si>
  <si>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</si>
  <si>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</si>
  <si>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</si>
  <si>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</si>
  <si>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</si>
  <si>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</si>
  <si>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</si>
  <si>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</si>
  <si>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</si>
  <si>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</si>
  <si>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</si>
  <si>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</si>
  <si>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</si>
  <si>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</si>
  <si>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</si>
  <si>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</si>
  <si>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</si>
  <si>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</si>
  <si>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</si>
  <si>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</si>
  <si>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</si>
  <si>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</si>
  <si>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</si>
  <si>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</si>
  <si>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</si>
  <si>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</si>
  <si>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</si>
  <si>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</si>
  <si>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</si>
  <si>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</si>
  <si>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</si>
  <si>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</si>
  <si>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</si>
  <si>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</si>
  <si>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</si>
  <si>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</si>
  <si>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</si>
  <si>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</si>
  <si>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</si>
  <si>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</si>
  <si>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</si>
  <si>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</si>
  <si>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</si>
  <si>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</si>
  <si>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</si>
  <si>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</si>
  <si>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</si>
  <si>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</si>
  <si>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</si>
  <si>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</si>
  <si>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</si>
  <si>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</si>
  <si>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</si>
  <si>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</si>
  <si>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</si>
  <si>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</si>
  <si>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</si>
  <si>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</si>
  <si>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</si>
  <si>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</si>
  <si>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</si>
  <si>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</si>
  <si>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</si>
  <si>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</si>
  <si>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</si>
  <si>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</si>
  <si>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</si>
  <si>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</si>
  <si>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</si>
  <si>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</si>
  <si>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</si>
  <si>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</si>
  <si>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</si>
  <si>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</si>
  <si>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</si>
  <si>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</si>
  <si>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</si>
  <si>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</si>
  <si>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</si>
  <si>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</si>
  <si>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</si>
  <si>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</si>
  <si>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</si>
  <si>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</si>
  <si>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</si>
  <si>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</si>
  <si>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</si>
  <si>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</si>
  <si>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</si>
  <si>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</si>
  <si>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</si>
  <si>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</si>
  <si>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</si>
  <si>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</si>
  <si>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</si>
  <si>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</si>
  <si>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</si>
  <si>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</si>
  <si>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</si>
  <si>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</si>
  <si>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</si>
  <si>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</si>
  <si>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</si>
  <si>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</si>
  <si>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</si>
  <si>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</si>
  <si>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</si>
  <si>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</si>
  <si>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</si>
  <si>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</si>
  <si>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</si>
  <si>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</si>
  <si>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</si>
  <si>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</si>
  <si>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</si>
  <si>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</si>
  <si>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</si>
  <si>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</si>
  <si>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</si>
  <si>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</si>
  <si>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</si>
  <si>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</si>
  <si>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</si>
  <si>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</si>
  <si>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</si>
  <si>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</si>
  <si>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</si>
  <si>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</si>
  <si>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</si>
  <si>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</si>
  <si>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</si>
  <si>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</si>
  <si>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</si>
  <si>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</si>
  <si>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</si>
  <si>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</si>
  <si>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</si>
  <si>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</si>
  <si>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</si>
  <si>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</si>
  <si>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</si>
  <si>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</si>
  <si>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</si>
  <si>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</si>
  <si>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</si>
  <si>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</si>
  <si>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</si>
  <si>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</si>
  <si>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</si>
  <si>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</si>
  <si>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</si>
  <si>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</si>
  <si>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</si>
  <si>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</si>
  <si>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</si>
  <si>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</si>
  <si>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</si>
  <si>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</si>
  <si>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</si>
  <si>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</si>
  <si>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</si>
  <si>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</si>
  <si>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</si>
  <si>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</si>
  <si>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</si>
  <si>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</si>
  <si>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</si>
  <si>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</si>
  <si>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</si>
  <si>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</si>
  <si>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</si>
  <si>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</si>
  <si>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</si>
  <si>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</si>
  <si>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</si>
  <si>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</si>
  <si>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</si>
  <si>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</si>
  <si>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</si>
  <si>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</si>
  <si>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</si>
  <si>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</si>
  <si>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</si>
  <si>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</si>
  <si>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</si>
  <si>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</si>
  <si>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</si>
  <si>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</si>
  <si>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</si>
  <si>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</si>
  <si>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</si>
  <si>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</si>
  <si>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</si>
  <si>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</si>
  <si>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</si>
  <si>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</si>
  <si>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</si>
  <si>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</si>
  <si>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</si>
  <si>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</si>
  <si>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</si>
  <si>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</si>
  <si>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</si>
  <si>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</si>
  <si>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</si>
  <si>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</si>
  <si>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</si>
  <si>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</si>
  <si>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</si>
  <si>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</si>
  <si>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</si>
  <si>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</si>
  <si>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</si>
  <si>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</si>
  <si>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</si>
  <si>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</si>
  <si>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</si>
  <si>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</si>
  <si>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</si>
  <si>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</si>
  <si>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</si>
  <si>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</si>
  <si>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</si>
  <si>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</si>
  <si>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</si>
  <si>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</si>
  <si>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</si>
  <si>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</si>
  <si>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</si>
  <si>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</si>
  <si>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</si>
  <si>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</si>
  <si>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</si>
  <si>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</si>
  <si>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</si>
  <si>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</si>
  <si>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</si>
  <si>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</si>
  <si>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</si>
  <si>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</si>
  <si>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</si>
  <si>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</si>
  <si>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</si>
  <si>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</si>
  <si>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</si>
  <si>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</si>
  <si>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</si>
  <si>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</si>
  <si>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</si>
  <si>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</si>
  <si>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</si>
  <si>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</si>
  <si>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</si>
  <si>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</si>
  <si>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</si>
  <si>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</si>
  <si>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</si>
  <si>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</si>
  <si>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</si>
  <si>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</si>
  <si>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</si>
  <si>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</si>
  <si>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</si>
  <si>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</si>
  <si>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</si>
  <si>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</si>
  <si>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</si>
  <si>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</si>
  <si>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</si>
  <si>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</si>
  <si>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</si>
  <si>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</si>
  <si>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</si>
  <si>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</si>
  <si>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</si>
  <si>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</si>
  <si>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</si>
  <si>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</si>
  <si>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</si>
  <si>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</si>
  <si>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</si>
  <si>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</si>
  <si>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</si>
  <si>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</si>
  <si>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</si>
  <si>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</si>
  <si>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</si>
  <si>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</si>
  <si>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</si>
  <si>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</si>
  <si>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</si>
  <si>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</si>
  <si>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</si>
  <si>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</si>
  <si>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</si>
  <si>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</si>
  <si>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</si>
  <si>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</si>
  <si>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</si>
  <si>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</si>
  <si>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</si>
  <si>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</si>
  <si>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</si>
  <si>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</si>
  <si>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</si>
  <si>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</si>
  <si>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</si>
  <si>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</si>
  <si>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</si>
  <si>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</si>
  <si>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</si>
  <si>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</si>
  <si>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</si>
  <si>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</si>
  <si>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</si>
  <si>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</si>
  <si>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</si>
  <si>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</si>
  <si>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</si>
  <si>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</si>
  <si>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</si>
  <si>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</si>
  <si>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</si>
  <si>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</si>
  <si>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</si>
  <si>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</si>
  <si>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</si>
  <si>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</si>
  <si>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</si>
  <si>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</si>
  <si>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</si>
  <si>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</si>
  <si>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</si>
  <si>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</si>
  <si>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</si>
  <si>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</si>
  <si>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</si>
  <si>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</si>
  <si>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</si>
  <si>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</si>
  <si>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</si>
  <si>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</si>
  <si>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</si>
  <si>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</si>
  <si>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</si>
  <si>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</si>
  <si>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</si>
  <si>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</si>
  <si>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</si>
  <si>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</si>
  <si>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</si>
  <si>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</si>
  <si>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</si>
  <si>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</si>
  <si>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</si>
  <si>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</si>
  <si>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</si>
  <si>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</si>
  <si>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</si>
  <si>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</si>
  <si>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</si>
  <si>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</si>
  <si>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</si>
  <si>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</si>
  <si>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</si>
  <si>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</si>
  <si>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</si>
  <si>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</si>
  <si>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</si>
  <si>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</si>
  <si>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</si>
  <si>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</si>
  <si>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</si>
  <si>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</si>
  <si>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</si>
  <si>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</si>
  <si>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</si>
  <si>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</si>
  <si>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</si>
  <si>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</si>
  <si>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</si>
  <si>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</si>
  <si>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</si>
  <si>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</si>
  <si>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</si>
  <si>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</si>
  <si>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</si>
  <si>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</si>
  <si>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</si>
  <si>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</si>
  <si>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</si>
  <si>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</si>
  <si>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</si>
  <si>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</si>
  <si>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</si>
  <si>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</si>
  <si>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</si>
  <si>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</si>
  <si>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</si>
  <si>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</si>
  <si>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</si>
  <si>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</si>
  <si>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</si>
  <si>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</si>
  <si>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</si>
  <si>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</si>
  <si>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</si>
  <si>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</si>
  <si>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</si>
  <si>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</si>
  <si>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</si>
  <si>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</si>
  <si>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</si>
  <si>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</si>
  <si>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</si>
  <si>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</si>
  <si>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</si>
  <si>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</si>
  <si>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</si>
  <si>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</si>
  <si>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</si>
  <si>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</si>
  <si>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</si>
  <si>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</si>
  <si>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</si>
  <si>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</si>
  <si>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</si>
  <si>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</si>
  <si>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</si>
  <si>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</si>
  <si>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</si>
  <si>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</si>
  <si>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</si>
  <si>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</si>
  <si>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</si>
  <si>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</si>
  <si>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</si>
  <si>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</si>
  <si>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</si>
  <si>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</si>
  <si>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</si>
  <si>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</si>
  <si>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</si>
  <si>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</si>
  <si>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</si>
  <si>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</si>
  <si>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</si>
  <si>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</si>
  <si>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</si>
  <si>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</si>
  <si>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</si>
  <si>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</si>
  <si>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</si>
  <si>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</si>
  <si>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</si>
  <si>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</si>
  <si>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</si>
  <si>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</si>
  <si>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</si>
  <si>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</si>
  <si>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</si>
  <si>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</si>
  <si>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</si>
  <si>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</si>
  <si>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</si>
  <si>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</si>
  <si>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</si>
  <si>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</si>
  <si>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</si>
  <si>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</si>
  <si>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</si>
  <si>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</si>
  <si>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</si>
  <si>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</si>
  <si>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</si>
  <si>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</si>
  <si>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</si>
  <si>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</si>
  <si>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</si>
  <si>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</si>
  <si>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</si>
  <si>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</si>
  <si>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</si>
  <si>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</si>
  <si>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</si>
  <si>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</si>
  <si>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</si>
  <si>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</si>
  <si>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</si>
  <si>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</si>
  <si>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</si>
  <si>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</si>
  <si>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</si>
  <si>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</si>
  <si>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</si>
  <si>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</si>
  <si>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</si>
  <si>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</si>
  <si>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</si>
  <si>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</si>
  <si>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</si>
  <si>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</si>
  <si>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</si>
  <si>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</si>
  <si>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</si>
  <si>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</si>
  <si>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</si>
  <si>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</si>
  <si>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</si>
  <si>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</si>
  <si>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</si>
  <si>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</si>
  <si>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</si>
  <si>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</si>
  <si>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</si>
  <si>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</si>
  <si>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</si>
  <si>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</si>
  <si>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</si>
  <si>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</si>
  <si>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</si>
  <si>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</si>
  <si>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</si>
  <si>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</si>
  <si>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</si>
  <si>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</si>
  <si>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</si>
  <si>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</si>
  <si>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</si>
  <si>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</si>
  <si>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</si>
  <si>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</si>
  <si>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</si>
  <si>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</si>
  <si>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</si>
  <si>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</si>
  <si>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</si>
  <si>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</si>
  <si>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</si>
  <si>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</si>
  <si>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</si>
  <si>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</si>
  <si>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</si>
  <si>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</si>
  <si>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</si>
  <si>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</si>
  <si>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</si>
  <si>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</si>
  <si>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</si>
  <si>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</si>
  <si>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</si>
  <si>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</si>
  <si>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</si>
  <si>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</si>
  <si>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</si>
  <si>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</si>
  <si>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</si>
  <si>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</si>
  <si>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</si>
  <si>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</si>
  <si>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</si>
  <si>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</si>
  <si>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</si>
  <si>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</si>
  <si>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</si>
  <si>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</si>
  <si>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</si>
  <si>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</si>
  <si>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</si>
  <si>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</si>
  <si>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</si>
  <si>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</si>
  <si>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</si>
  <si>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</si>
  <si>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</si>
  <si>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</si>
  <si>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</si>
  <si>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</si>
  <si>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</si>
  <si>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</si>
  <si>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</si>
  <si>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</si>
  <si>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</si>
  <si>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</si>
  <si>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</si>
  <si>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</si>
  <si>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</si>
  <si>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</si>
  <si>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</si>
  <si>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</si>
  <si>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</si>
  <si>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</si>
  <si>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</si>
  <si>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</si>
  <si>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</si>
  <si>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</si>
  <si>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</si>
  <si>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</si>
  <si>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</si>
  <si>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</si>
  <si>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</si>
  <si>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</si>
  <si>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</si>
  <si>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</si>
  <si>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</si>
  <si>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</si>
  <si>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</si>
  <si>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</si>
  <si>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</si>
  <si>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</si>
  <si>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</si>
  <si>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</si>
  <si>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</si>
  <si>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</si>
  <si>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</si>
  <si>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</si>
  <si>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</si>
  <si>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</si>
  <si>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</si>
  <si>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</si>
  <si>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</si>
  <si>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</si>
  <si>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</si>
  <si>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</si>
  <si>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</si>
  <si>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</si>
  <si>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</si>
  <si>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</si>
  <si>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</si>
  <si>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</si>
  <si>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</si>
  <si>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</si>
  <si>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</si>
  <si>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</si>
  <si>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</si>
  <si>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</si>
  <si>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</si>
  <si>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</si>
  <si>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</si>
  <si>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</si>
  <si>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</si>
  <si>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</si>
  <si>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</si>
  <si>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</si>
  <si>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</si>
  <si>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</si>
  <si>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</si>
  <si>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</si>
  <si>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</si>
  <si>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</si>
  <si>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</si>
  <si>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</si>
  <si>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</si>
  <si>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</si>
  <si>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</si>
  <si>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</si>
  <si>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</si>
  <si>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</si>
  <si>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</si>
  <si>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</si>
  <si>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</si>
  <si>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</si>
  <si>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</si>
  <si>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</si>
  <si>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</si>
  <si>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</si>
  <si>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</si>
  <si>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</si>
  <si>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</si>
  <si>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</si>
  <si>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</si>
  <si>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</si>
  <si>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</si>
  <si>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</si>
  <si>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</si>
  <si>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</si>
  <si>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</si>
  <si>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</si>
  <si>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</si>
  <si>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</si>
  <si>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</si>
  <si>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</si>
  <si>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</si>
  <si>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</si>
  <si>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</si>
  <si>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</si>
  <si>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</si>
  <si>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</si>
  <si>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</si>
  <si>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</si>
  <si>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</si>
  <si>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</si>
  <si>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</si>
  <si>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</si>
  <si>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</si>
  <si>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</si>
  <si>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</si>
  <si>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</si>
  <si>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</si>
  <si>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</si>
  <si>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</si>
  <si>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</si>
  <si>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</si>
  <si>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</si>
  <si>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</si>
  <si>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</si>
  <si>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</si>
  <si>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</si>
  <si>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</si>
  <si>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</si>
  <si>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</si>
  <si>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</si>
  <si>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</si>
  <si>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</si>
  <si>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</si>
  <si>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</si>
  <si>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</si>
  <si>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</si>
  <si>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</si>
  <si>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</si>
  <si>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</si>
  <si>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</si>
  <si>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</si>
  <si>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</si>
  <si>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</si>
  <si>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</si>
  <si>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</si>
  <si>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</si>
  <si>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</si>
  <si>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</si>
  <si>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</si>
  <si>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</si>
  <si>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</si>
  <si>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</si>
  <si>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</si>
  <si>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</si>
  <si>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</si>
  <si>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</si>
  <si>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</si>
  <si>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</si>
  <si>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</si>
  <si>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</si>
  <si>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</si>
  <si>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</si>
  <si>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</si>
  <si>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</si>
  <si>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</si>
  <si>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</si>
  <si>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</si>
  <si>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</si>
  <si>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</si>
  <si>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</si>
  <si>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</si>
  <si>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</si>
  <si>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</si>
  <si>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</si>
  <si>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</si>
  <si>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</si>
  <si>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</si>
  <si>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</si>
  <si>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</si>
  <si>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</si>
  <si>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</si>
  <si>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</si>
  <si>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</si>
  <si>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</si>
  <si>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</si>
  <si>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</si>
  <si>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</si>
  <si>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</si>
  <si>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</si>
  <si>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</si>
  <si>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</si>
  <si>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</si>
  <si>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</si>
  <si>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</si>
  <si>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</si>
  <si>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</si>
  <si>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</si>
  <si>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</si>
  <si>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</si>
  <si>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</si>
  <si>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</si>
  <si>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</si>
  <si>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</si>
  <si>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</si>
  <si>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</si>
  <si>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</si>
  <si>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</si>
  <si>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</si>
  <si>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</si>
  <si>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</si>
  <si>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</si>
  <si>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</si>
  <si>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</si>
  <si>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</si>
  <si>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</si>
  <si>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</si>
  <si>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</si>
  <si>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</si>
  <si>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</si>
  <si>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</si>
  <si>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</si>
  <si>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</si>
  <si>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</si>
  <si>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</si>
  <si>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</si>
  <si>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</si>
  <si>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</si>
  <si>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</si>
  <si>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</si>
  <si>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</si>
  <si>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</si>
  <si>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</si>
  <si>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</si>
  <si>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</si>
  <si>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</si>
  <si>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</si>
  <si>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</si>
  <si>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</si>
  <si>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</si>
  <si>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</si>
  <si>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</si>
  <si>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</si>
  <si>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</si>
  <si>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</si>
  <si>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</si>
  <si>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</si>
  <si>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</si>
  <si>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</si>
  <si>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</si>
  <si>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</si>
  <si>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</si>
  <si>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</si>
  <si>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</si>
  <si>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</si>
  <si>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</si>
  <si>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</si>
  <si>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</si>
  <si>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</si>
  <si>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</si>
  <si>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</si>
  <si>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</si>
  <si>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</si>
  <si>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</si>
  <si>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</si>
  <si>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</si>
  <si>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</si>
  <si>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</si>
  <si>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</si>
  <si>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</si>
  <si>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</si>
  <si>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</si>
  <si>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</si>
  <si>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</si>
  <si>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</si>
  <si>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</si>
  <si>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</si>
  <si>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</si>
  <si>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</si>
  <si>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</si>
  <si>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</si>
  <si>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</si>
  <si>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</si>
  <si>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</si>
  <si>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</si>
  <si>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</si>
  <si>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</si>
  <si>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</si>
  <si>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</si>
  <si>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</si>
  <si>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</si>
  <si>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</si>
  <si>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</si>
  <si>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</si>
  <si>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</si>
  <si>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</si>
  <si>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</si>
  <si>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</si>
  <si>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</si>
  <si>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</si>
  <si>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</si>
  <si>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</si>
  <si>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</si>
  <si>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</si>
  <si>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</si>
  <si>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</si>
  <si>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</si>
  <si>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</si>
  <si>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</si>
  <si>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</si>
  <si>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</si>
  <si>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</si>
  <si>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</si>
  <si>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</si>
  <si>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</si>
  <si>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</si>
  <si>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</si>
  <si>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</si>
  <si>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</si>
  <si>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</si>
  <si>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</si>
  <si>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</si>
  <si>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</si>
  <si>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</si>
  <si>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</si>
  <si>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</si>
  <si>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</si>
  <si>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</si>
  <si>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</si>
  <si>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</si>
  <si>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</si>
  <si>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</si>
  <si>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</si>
  <si>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</si>
  <si>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</si>
  <si>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</si>
  <si>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</si>
  <si>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</si>
  <si>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</si>
  <si>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</si>
  <si>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</si>
  <si>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</si>
  <si>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</si>
  <si>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</si>
  <si>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</si>
  <si>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</si>
  <si>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</si>
  <si>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</si>
  <si>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</si>
  <si>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</si>
  <si>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</si>
  <si>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</si>
  <si>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</si>
  <si>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</si>
  <si>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</si>
  <si>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</si>
  <si>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</si>
  <si>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</si>
  <si>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</si>
  <si>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</si>
  <si>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</si>
  <si>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</si>
  <si>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</si>
  <si>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</si>
  <si>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</si>
  <si>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</si>
  <si>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</si>
  <si>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</si>
  <si>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</si>
  <si>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</si>
  <si>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</si>
  <si>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</si>
  <si>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</si>
  <si>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</si>
  <si>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</si>
  <si>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</si>
  <si>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</si>
  <si>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</si>
  <si>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</si>
  <si>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</si>
  <si>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</si>
  <si>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</si>
  <si>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</si>
  <si>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</si>
  <si>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</si>
  <si>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</si>
  <si>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</si>
  <si>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</si>
  <si>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</si>
  <si>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</si>
  <si>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</si>
  <si>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</si>
  <si>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</si>
  <si>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</si>
  <si>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</si>
  <si>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</si>
  <si>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</si>
  <si>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</si>
  <si>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</si>
  <si>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</si>
  <si>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</si>
  <si>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</si>
  <si>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</si>
  <si>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</si>
  <si>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</si>
  <si>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</si>
  <si>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</si>
  <si>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</si>
  <si>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</si>
  <si>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</si>
  <si>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</si>
  <si>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</si>
  <si>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</si>
  <si>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</si>
  <si>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</si>
  <si>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</si>
  <si>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</si>
  <si>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</si>
  <si>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</si>
  <si>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</si>
  <si>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</si>
  <si>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</si>
  <si>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</si>
  <si>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</si>
  <si>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</si>
  <si>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</si>
  <si>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</si>
  <si>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</si>
  <si>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</si>
  <si>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</si>
  <si>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</si>
  <si>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</si>
  <si>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</si>
  <si>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</si>
  <si>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</si>
  <si>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</si>
  <si>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</si>
  <si>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</si>
  <si>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</si>
  <si>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</si>
  <si>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</si>
  <si>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</si>
  <si>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</si>
  <si>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</si>
  <si>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</si>
  <si>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</si>
  <si>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</si>
  <si>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</si>
  <si>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</si>
  <si>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</si>
  <si>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</si>
  <si>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</si>
  <si>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</si>
  <si>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</si>
  <si>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</si>
  <si>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</si>
  <si>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</si>
  <si>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</si>
  <si>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</si>
  <si>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</si>
  <si>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</si>
  <si>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</si>
  <si>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</si>
  <si>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</si>
  <si>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</si>
  <si>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</si>
  <si>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</si>
  <si>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</si>
  <si>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</si>
  <si>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</si>
  <si>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</si>
  <si>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</si>
  <si>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</si>
  <si>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</si>
  <si>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</si>
  <si>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</si>
  <si>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</si>
  <si>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</si>
  <si>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</si>
  <si>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</si>
  <si>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</si>
  <si>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</si>
  <si>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</si>
  <si>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</si>
  <si>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</si>
  <si>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</si>
  <si>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</si>
  <si>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</si>
  <si>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</si>
  <si>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</si>
  <si>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</si>
  <si>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</si>
  <si>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</si>
  <si>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</si>
  <si>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</si>
  <si>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</si>
  <si>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</si>
  <si>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</si>
  <si>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</si>
  <si>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</si>
  <si>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</si>
  <si>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</si>
  <si>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</si>
  <si>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</si>
  <si>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</si>
  <si>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</si>
  <si>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</si>
  <si>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</si>
  <si>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</si>
  <si>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</si>
  <si>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</si>
  <si>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</si>
  <si>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</si>
  <si>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</si>
  <si>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</si>
  <si>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</si>
  <si>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</si>
  <si>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</si>
  <si>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</si>
  <si>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</si>
  <si>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</si>
  <si>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</si>
  <si>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</si>
  <si>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</si>
  <si>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</si>
  <si>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</si>
  <si>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</si>
  <si>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</si>
  <si>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</si>
  <si>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</si>
  <si>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</si>
  <si>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</si>
  <si>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</si>
  <si>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</si>
  <si>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</si>
  <si>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</si>
  <si>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</si>
  <si>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</si>
  <si>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</si>
  <si>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</si>
  <si>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</si>
  <si>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</si>
  <si>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</si>
  <si>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</si>
  <si>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</si>
  <si>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</si>
  <si>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</si>
  <si>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</si>
  <si>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</si>
  <si>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</si>
  <si>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</si>
  <si>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</si>
  <si>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</si>
  <si>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</si>
  <si>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</si>
  <si>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</si>
  <si>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</si>
  <si>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</si>
  <si>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</si>
  <si>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</si>
  <si>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</si>
  <si>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</si>
  <si>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</si>
  <si>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</si>
  <si>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</si>
  <si>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</si>
  <si>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</si>
  <si>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</si>
  <si>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</si>
  <si>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</si>
  <si>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</si>
  <si>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</si>
  <si>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</si>
  <si>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</si>
  <si>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</si>
  <si>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</si>
  <si>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</si>
  <si>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</si>
  <si>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</si>
  <si>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</si>
  <si>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</si>
  <si>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</si>
  <si>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</si>
  <si>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</si>
  <si>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</si>
  <si>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</si>
  <si>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</si>
  <si>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</si>
  <si>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</si>
  <si>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</si>
  <si>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</si>
  <si>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</si>
  <si>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</si>
  <si>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</si>
  <si>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</si>
  <si>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</si>
  <si>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</si>
  <si>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</si>
  <si>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</si>
  <si>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</si>
  <si>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</si>
  <si>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</si>
  <si>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</si>
  <si>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</si>
  <si>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</si>
  <si>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</si>
  <si>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</si>
  <si>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</si>
  <si>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</si>
  <si>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</si>
  <si>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</si>
  <si>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</si>
  <si>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</si>
  <si>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</si>
  <si>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</si>
  <si>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</si>
  <si>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</si>
  <si>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</si>
  <si>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</si>
  <si>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</si>
  <si>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</si>
  <si>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</si>
  <si>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</si>
  <si>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</si>
  <si>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</si>
  <si>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</si>
  <si>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</si>
  <si>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</si>
  <si>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</si>
  <si>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</si>
  <si>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</si>
  <si>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</si>
  <si>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</si>
  <si>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</si>
  <si>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</si>
  <si>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</si>
  <si>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</si>
  <si>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</si>
  <si>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</si>
  <si>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</si>
  <si>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</si>
  <si>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</si>
  <si>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</si>
  <si>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</si>
  <si>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</si>
  <si>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</si>
  <si>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</si>
  <si>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</si>
  <si>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</si>
  <si>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</si>
  <si>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</si>
  <si>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</si>
  <si>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</si>
  <si>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</si>
  <si>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</si>
  <si>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</si>
  <si>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</si>
  <si>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</si>
  <si>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</si>
  <si>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</si>
  <si>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</si>
  <si>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</si>
  <si>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</si>
  <si>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</si>
  <si>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</si>
  <si>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</si>
  <si>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</si>
  <si>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</si>
  <si>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</si>
  <si>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</si>
  <si>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</si>
  <si>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</si>
  <si>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</si>
  <si>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</si>
  <si>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</si>
  <si>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</si>
  <si>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</si>
  <si>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</si>
  <si>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</si>
  <si>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</si>
  <si>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</si>
  <si>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</si>
  <si>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</si>
  <si>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</si>
  <si>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</si>
  <si>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</si>
  <si>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</si>
  <si>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</si>
  <si>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</si>
  <si>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</si>
  <si>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</si>
  <si>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</si>
  <si>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</si>
  <si>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</si>
  <si>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</si>
  <si>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</si>
  <si>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</si>
  <si>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</si>
  <si>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</si>
  <si>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</si>
  <si>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</si>
  <si>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</si>
  <si>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</si>
  <si>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</si>
  <si>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</si>
  <si>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</si>
  <si>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</si>
  <si>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</si>
  <si>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</si>
  <si>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</si>
  <si>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</si>
  <si>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</si>
  <si>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</si>
  <si>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</si>
  <si>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</si>
  <si>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</si>
  <si>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</si>
  <si>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</si>
  <si>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</si>
  <si>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</si>
  <si>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</si>
  <si>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</si>
  <si>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</si>
  <si>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</si>
  <si>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</si>
  <si>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</si>
  <si>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</si>
  <si>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</si>
  <si>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</si>
  <si>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</si>
  <si>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</si>
  <si>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</si>
  <si>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</si>
  <si>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</si>
  <si>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</si>
  <si>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</si>
  <si>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</si>
  <si>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</si>
  <si>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</si>
  <si>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</si>
  <si>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</si>
  <si>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</si>
  <si>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</si>
  <si>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</si>
  <si>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</si>
  <si>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</si>
  <si>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</si>
  <si>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</si>
  <si>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</si>
  <si>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</si>
  <si>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</si>
  <si>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</si>
  <si>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</si>
  <si>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</si>
  <si>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</si>
  <si>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</si>
  <si>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</si>
  <si>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</si>
  <si>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</si>
  <si>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</si>
  <si>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</si>
  <si>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</si>
  <si>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</si>
  <si>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</si>
  <si>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</si>
  <si>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</si>
  <si>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</si>
  <si>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</si>
  <si>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</si>
  <si>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</si>
  <si>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</si>
  <si>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</si>
  <si>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</si>
  <si>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</si>
  <si>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</si>
  <si>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</si>
  <si>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</si>
  <si>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</si>
  <si>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</si>
  <si>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</si>
  <si>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</si>
  <si>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</si>
  <si>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</si>
  <si>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</si>
  <si>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</si>
  <si>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</si>
  <si>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</si>
  <si>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</si>
  <si>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</si>
  <si>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</si>
  <si>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</si>
  <si>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</si>
  <si>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</si>
  <si>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</si>
  <si>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</si>
  <si>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</si>
  <si>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</si>
  <si>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</si>
  <si>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</si>
  <si>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</si>
  <si>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</si>
  <si>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</si>
  <si>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</si>
  <si>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</si>
  <si>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</si>
  <si>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</si>
  <si>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</si>
  <si>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</si>
  <si>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</si>
  <si>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</si>
  <si>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</si>
  <si>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</si>
  <si>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</si>
  <si>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</si>
  <si>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</si>
  <si>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</si>
  <si>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</si>
  <si>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</si>
  <si>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</si>
  <si>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</si>
  <si>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</si>
  <si>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</si>
  <si>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</si>
  <si>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</si>
  <si>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</si>
  <si>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</si>
  <si>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</si>
  <si>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</si>
  <si>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</si>
  <si>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</si>
  <si>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</si>
  <si>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</si>
  <si>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</si>
  <si>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</si>
  <si>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</si>
  <si>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</si>
  <si>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</si>
  <si>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</si>
  <si>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</si>
  <si>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</si>
  <si>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</si>
  <si>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</si>
  <si>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</si>
  <si>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</si>
  <si>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</si>
  <si>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</si>
  <si>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</si>
  <si>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</si>
  <si>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</si>
  <si>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</si>
  <si>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</si>
  <si>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</si>
  <si>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</si>
  <si>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</si>
  <si>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</si>
  <si>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</si>
  <si>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</si>
  <si>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</si>
  <si>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</si>
  <si>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</si>
  <si>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</si>
  <si>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</si>
  <si>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</si>
  <si>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</si>
  <si>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</si>
  <si>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</si>
  <si>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</si>
  <si>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</si>
  <si>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</si>
  <si>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</si>
  <si>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</si>
  <si>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</si>
  <si>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</si>
  <si>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</si>
  <si>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</si>
  <si>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</si>
  <si>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</si>
  <si>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</si>
  <si>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</si>
  <si>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</si>
  <si>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</si>
  <si>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</si>
  <si>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</si>
  <si>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</si>
  <si>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</si>
  <si>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</si>
  <si>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</si>
  <si>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</si>
  <si>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</si>
  <si>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</si>
  <si>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</si>
  <si>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</si>
  <si>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</si>
  <si>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</si>
  <si>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</si>
  <si>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</si>
  <si>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</si>
  <si>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</si>
  <si>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</si>
  <si>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</si>
  <si>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</si>
  <si>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</si>
  <si>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</si>
  <si>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</si>
  <si>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</si>
  <si>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</si>
  <si>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</si>
  <si>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</si>
  <si>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</si>
  <si>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</si>
  <si>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</si>
  <si>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</si>
  <si>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</si>
  <si>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</si>
  <si>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</si>
  <si>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</si>
  <si>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</si>
  <si>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</si>
  <si>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</si>
  <si>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</si>
  <si>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</si>
  <si>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</si>
  <si>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</si>
  <si>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</si>
  <si>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</si>
  <si>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</si>
  <si>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</si>
  <si>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</si>
  <si>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</si>
  <si>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</si>
  <si>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</si>
  <si>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</si>
  <si>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</si>
  <si>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</si>
  <si>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</si>
  <si>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</si>
  <si>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</si>
  <si>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</si>
  <si>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</si>
  <si>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</si>
  <si>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</si>
  <si>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</si>
  <si>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</si>
  <si>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</si>
  <si>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</si>
  <si>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</si>
  <si>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</si>
  <si>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</si>
  <si>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</si>
  <si>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</si>
  <si>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</si>
  <si>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</si>
  <si>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</si>
  <si>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</si>
  <si>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</si>
  <si>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</si>
  <si>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</si>
  <si>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</si>
  <si>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</si>
  <si>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</si>
  <si>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</si>
  <si>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</si>
  <si>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</si>
  <si>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</si>
  <si>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</si>
  <si>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</si>
  <si>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</si>
  <si>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</si>
  <si>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</si>
  <si>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</si>
  <si>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</si>
  <si>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</si>
  <si>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</si>
  <si>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</si>
  <si>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</si>
  <si>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</si>
  <si>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</si>
  <si>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</si>
  <si>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</si>
  <si>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</si>
  <si>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</si>
  <si>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</si>
  <si>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</si>
  <si>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</si>
  <si>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</si>
  <si>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</si>
  <si>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</si>
  <si>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</si>
  <si>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</si>
  <si>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</si>
  <si>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</si>
  <si>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</si>
  <si>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</si>
  <si>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</si>
  <si>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</si>
  <si>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</si>
  <si>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</si>
  <si>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</si>
  <si>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</si>
  <si>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</si>
  <si>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</si>
  <si>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</si>
  <si>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</si>
  <si>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</si>
  <si>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</si>
  <si>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</si>
  <si>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</si>
  <si>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</si>
  <si>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</si>
  <si>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</si>
  <si>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</si>
  <si>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</si>
  <si>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</si>
  <si>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</si>
  <si>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</si>
  <si>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</si>
  <si>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</si>
  <si>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</si>
  <si>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</si>
  <si>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</si>
  <si>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</si>
  <si>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</si>
  <si>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</si>
  <si>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</si>
  <si>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</si>
  <si>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</si>
  <si>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</si>
  <si>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</si>
  <si>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</si>
  <si>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</si>
  <si>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</si>
  <si>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</si>
  <si>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</si>
  <si>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</si>
  <si>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</si>
  <si>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</si>
  <si>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</si>
  <si>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</si>
  <si>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</si>
  <si>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</si>
  <si>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</si>
  <si>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</si>
  <si>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</si>
  <si>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</si>
  <si>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</si>
  <si>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</si>
  <si>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</si>
  <si>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</si>
  <si>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</si>
  <si>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</si>
  <si>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</si>
  <si>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</si>
  <si>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</si>
  <si>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</si>
  <si>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</si>
  <si>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</si>
  <si>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</si>
  <si>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</si>
  <si>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</si>
  <si>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</si>
  <si>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</si>
  <si>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</si>
  <si>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</si>
  <si>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</si>
  <si>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</si>
  <si>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</si>
  <si>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</si>
  <si>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</si>
  <si>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</si>
  <si>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</si>
  <si>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</si>
  <si>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</si>
  <si>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</si>
  <si>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</si>
  <si>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</si>
  <si>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</si>
  <si>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</si>
  <si>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</si>
  <si>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</si>
  <si>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</si>
  <si>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</si>
  <si>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</si>
  <si>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</si>
  <si>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</si>
  <si>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</si>
  <si>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</si>
  <si>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</si>
  <si>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</si>
  <si>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</si>
  <si>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</si>
  <si>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</si>
  <si>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</si>
  <si>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</si>
  <si>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</si>
  <si>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</si>
  <si>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</si>
  <si>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</si>
  <si>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</si>
  <si>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</si>
  <si>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</si>
  <si>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</si>
  <si>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</si>
  <si>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</si>
  <si>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</si>
  <si>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</si>
  <si>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</si>
  <si>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PCM-20251101-00000260</t>
  </si>
  <si>
    <t>Critical</t>
  </si>
  <si>
    <t xml:space="preserve">team on way need 90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</si>
  <si>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</si>
  <si>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</si>
  <si>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</si>
  <si>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</si>
  <si>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</si>
  <si>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</si>
  <si>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</si>
  <si>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</si>
  <si>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</si>
  <si>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</si>
  <si>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</si>
  <si>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</si>
  <si>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</si>
  <si>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</si>
  <si>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</si>
  <si>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</si>
  <si>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</si>
  <si>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</si>
  <si>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</si>
  <si>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</si>
  <si>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</si>
  <si>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</si>
  <si>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</si>
  <si>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</si>
  <si>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</si>
  <si>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</si>
  <si>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</si>
  <si>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</si>
  <si>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</si>
  <si>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</si>
  <si>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</si>
  <si>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</si>
  <si>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</si>
  <si>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</si>
  <si>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</si>
  <si>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</si>
  <si>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</si>
  <si>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</si>
  <si>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</si>
  <si>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</si>
  <si>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</si>
  <si>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</si>
  <si>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</si>
  <si>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</si>
  <si>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</si>
  <si>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</si>
  <si>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</si>
  <si>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</si>
  <si>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</si>
  <si>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</si>
  <si>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</si>
  <si>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</si>
  <si>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</si>
  <si>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</si>
  <si>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</si>
  <si>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</si>
  <si>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</si>
  <si>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</si>
  <si>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</si>
  <si>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</si>
  <si>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</si>
  <si>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</si>
  <si>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</si>
  <si>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</si>
  <si>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</si>
  <si>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</si>
  <si>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</si>
  <si>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</si>
  <si>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</si>
  <si>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</si>
  <si>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</si>
  <si>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</si>
  <si>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</si>
  <si>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</si>
  <si>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</si>
  <si>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</si>
  <si>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</si>
  <si>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</si>
  <si>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</si>
  <si>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</si>
  <si>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</si>
  <si>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</si>
  <si>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</si>
  <si>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PCM-20251101-00000238</t>
  </si>
  <si>
    <t>PG connected &amp; sectors down due to load issue</t>
  </si>
  <si>
    <t>PCM-20251101-00000243</t>
  </si>
  <si>
    <t>TE issue site has access issue team will check during working hours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</si>
  <si>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</si>
  <si>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</si>
  <si>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</si>
  <si>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</si>
  <si>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PCM-20251101-00000265</t>
  </si>
  <si>
    <t xml:space="preserve">facing access issue, site located at abandoned tourist village, team will check again at morning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</si>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</sst>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5" totalsRowShown="0" headerRowDxfId="174" dataDxfId="173" headerRowBorderDxfId="171" tableBorderDxfId="172" totalsRowBorderDxfId="170">
  <autoFilter ref="A1:L12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6" totalsRowShown="0" headerRowDxfId="48" dataDxfId="47" headerRowBorderDxfId="45" tableBorderDxfId="46" totalsRowBorderDxfId="44">
  <autoFilter ref="A1:L12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3" totalsRowShown="0" headerRowDxfId="15" dataDxfId="14" headerRowBorderDxfId="12" tableBorderDxfId="13">
  <autoFilter ref="A1:L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5"/>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299.30550706018403</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34" t="s">
        <v>15445</v>
      </c>
      <c r="E3" s="135" t="s">
        <v>39024</v>
      </c>
      <c r="F3" s="136">
        <v>45962.234722222223</v>
      </c>
      <c r="G3" s="137">
        <f ca="1">IFERROR(NOW()-F3,"")</f>
        <v>1.9210763886803761E-2</v>
      </c>
      <c r="H3" s="136">
        <v>45962.229942129627</v>
      </c>
      <c r="I3" s="134" t="str">
        <f>IFERROR(VLOOKUP(D3,DB!A:F,6,0),"")</f>
        <v>SCECO</v>
      </c>
      <c r="J3" s="134" t="str">
        <f>IFERROR(VLOOKUP(D3,DB!A:G,7,0),"")</f>
        <v>Good+Vandalized</v>
      </c>
      <c r="K3" s="138" t="s">
        <v>39025</v>
      </c>
      <c r="L3" s="139" t="str">
        <f>IFERROR(VLOOKUP(D3,DB!A:I,9,0),"")</f>
        <v>Latis</v>
      </c>
    </row>
    <row r="4" spans="1:15" ht="15" customHeight="1">
      <c r="A4" s="133"/>
      <c r="B4" s="134" t="str">
        <f>IFERROR(VLOOKUP(D4,DB!A:K,11,0),"")</f>
        <v/>
      </c>
      <c r="C4" s="134"/>
      <c r="D4" s="134"/>
      <c r="E4" s="135"/>
      <c r="F4" s="136"/>
      <c r="G4" s="137">
        <f ca="1">IFERROR(NOW()-F4,"")</f>
        <v>45962.25393298611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45962.25393298611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45962.25393298611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45962.25393298611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45962.25393298611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45962.25393298611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45962.25393298611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45962.25393298611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45962.25393298611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45962.25393298611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45962.25393298611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45962.25393298611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45962.25393298611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45962.25393298611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45962.25393298611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45962.25393298611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45962.25393298611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45962.25393298611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45962.25393298611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45962.25393298611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45962.25393298611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45962.25393298611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45962.25393298611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45962.25393298611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45962.25393298611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45962.25393298611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45962.25393298611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45962.25393298611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45962.25393298611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45962.25393298611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45962.25393298611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45962.25393298611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45962.25393298611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45962.25393298611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45962.25393298611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45962.25393298611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45962.25393298611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45962.25393298611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45962.25393298611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45962.25393298611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45962.25393298611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45962.25393298611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45962.25393298611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45962.25393298611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45962.25393298611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45962.25393298611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45962.25393298611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45962.25393298611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45962.25393298611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45962.25393298611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45962.25393298611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45962.25393298611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45962.25393298611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45962.25393298611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45962.25393298611</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45962.25393298611</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45962.25393298611</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45962.25393298611</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45962.25393298611</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45962.25393298611</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45962.25393298611</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45962.25393298611</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45962.25393298611</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45962.25393298611</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45962.25393298611</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45962.25393298611</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45962.25393298611</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45962.25393298611</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45962.25393298611</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45962.25393298611</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45962.25393298611</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45962.25393298611</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45962.25393298611</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45962.25393298611</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45962.25393298611</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45962.25393298611</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45962.25393298611</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45962.25393298611</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45962.25393298611</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45962.25393298611</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45962.25393298611</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45962.25393298611</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45962.25393298611</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45962.25393298611</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45962.25393298611</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45962.25393298611</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45962.25393298611</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45962.25393298611</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45962.25393298611</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45962.25393298611</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45962.25393298611</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45962.25393298611</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45962.25393298611</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45962.25393298611</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45962.25393298611</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45962.25393298611</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45962.25393298611</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45962.25393298611</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45962.25393298611</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45962.25393298611</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45962.25393298611</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45962.25393298611</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45962.25393298611</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45962.25393298611</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45962.25393298611</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45962.25393298611</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45962.25393298611</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45962.25393298611</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45962.25393298611</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45962.25393298611</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45962.25393298611</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45962.25393298611</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45962.25393298611</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45962.25393298611</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45962.25393298611</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45962.25393298611</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45962.25393298611</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45962.25393298611</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45962.25393298611</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45962.25393298611</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45962.25393298611</v>
      </c>
      <c r="H124" s="136"/>
      <c r="I124" s="134" t="str">
        <f>IFERROR(VLOOKUP(D124,DB!A:F,6,0),"")</f>
        <v/>
      </c>
      <c r="J124" s="134" t="str">
        <f>IFERROR(VLOOKUP(D124,DB!A:G,7,0),"")</f>
        <v/>
      </c>
      <c r="K124" s="138"/>
      <c r="L124" s="139" t="str">
        <f>IFERROR(VLOOKUP(D124,DB!A:I,9,0),"")</f>
        <v/>
      </c>
    </row>
    <row r="125" spans="1:12" ht="15" customHeight="1">
      <c r="A125" s="145"/>
      <c r="B125" s="146" t="str">
        <f>IFERROR(VLOOKUP(D125,DB!A:K,11,0),"")</f>
        <v/>
      </c>
      <c r="C125" s="146"/>
      <c r="D125" s="146"/>
      <c r="E125" s="147"/>
      <c r="F125" s="148"/>
      <c r="G125" s="149">
        <f ca="1">IFERROR(NOW()-F125,"")</f>
        <v>45962.25393298611</v>
      </c>
      <c r="H125" s="148"/>
      <c r="I125" s="146" t="str">
        <f>IFERROR(VLOOKUP(D125,DB!A:F,6,0),"")</f>
        <v/>
      </c>
      <c r="J125" s="146" t="str">
        <f>IFERROR(VLOOKUP(D125,DB!A:G,7,0),"")</f>
        <v/>
      </c>
      <c r="K125" s="150"/>
      <c r="L125" s="151" t="str">
        <f>IFERROR(VLOOKUP(D125,DB!A:I,9,0),"")</f>
        <v/>
      </c>
    </row>
  </sheetData>
  <customSheetViews>
    <customSheetView guid="{F6042A99-DD27-4453-835D-0834D95730CC}" filter="1" showAutoFilter="1">
      <pageMargins left="0" right="0" top="0" bottom="0" header="0" footer="0"/>
      <autoFilter ref="B1:M1" xr:uid="{1AFFB7EE-8941-4529-81F1-041979E49822}"/>
    </customSheetView>
  </customSheetViews>
  <dataValidations count="2">
    <dataValidation allowBlank="1" showInputMessage="1" showErrorMessage="1" sqref="E1" xr:uid="{5DBA255D-CDD9-49FB-AD3C-AF70AB4EE696}"/>
    <dataValidation type="list" allowBlank="1" showInputMessage="1" showErrorMessage="1" sqref="E2:E12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tabSelected="1" workbookViewId="0">
      <selection activeCell="E6" sqref="E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39026</v>
      </c>
      <c r="N1" s="90" t="s">
        <v>39027</v>
      </c>
      <c r="O1" s="90" t="s">
        <v>39028</v>
      </c>
      <c r="P1" s="90" t="s">
        <v>39029</v>
      </c>
      <c r="Q1" s="90" t="s">
        <v>39030</v>
      </c>
      <c r="R1" s="90" t="s">
        <v>39031</v>
      </c>
      <c r="S1" s="90" t="s">
        <v>39032</v>
      </c>
      <c r="T1" s="90" t="s">
        <v>39033</v>
      </c>
      <c r="U1" s="90" t="s">
        <v>39034</v>
      </c>
      <c r="V1" s="90" t="s">
        <v>39035</v>
      </c>
      <c r="W1" s="90" t="s">
        <v>39036</v>
      </c>
      <c r="X1" s="90" t="s">
        <v>39037</v>
      </c>
      <c r="Y1" s="90" t="s">
        <v>39038</v>
      </c>
      <c r="Z1" s="90" t="s">
        <v>39039</v>
      </c>
      <c r="AA1" s="90" t="s">
        <v>39040</v>
      </c>
      <c r="AB1" s="90" t="s">
        <v>39041</v>
      </c>
      <c r="AC1" s="90" t="s">
        <v>39042</v>
      </c>
      <c r="AD1" s="90" t="s">
        <v>39043</v>
      </c>
      <c r="AE1" s="90" t="s">
        <v>39044</v>
      </c>
      <c r="AF1" s="90" t="s">
        <v>39045</v>
      </c>
      <c r="AG1" s="90" t="s">
        <v>39046</v>
      </c>
      <c r="AH1" s="90" t="s">
        <v>39047</v>
      </c>
      <c r="AI1" s="90" t="s">
        <v>39048</v>
      </c>
      <c r="AJ1" s="90" t="s">
        <v>39049</v>
      </c>
      <c r="AK1" s="90" t="s">
        <v>39050</v>
      </c>
      <c r="AL1" s="90" t="s">
        <v>39051</v>
      </c>
      <c r="AM1" s="90" t="s">
        <v>39052</v>
      </c>
      <c r="AN1" s="90" t="s">
        <v>39053</v>
      </c>
      <c r="AO1" s="90" t="s">
        <v>39054</v>
      </c>
      <c r="AP1" s="90" t="s">
        <v>39055</v>
      </c>
      <c r="AQ1" s="90" t="s">
        <v>39056</v>
      </c>
      <c r="AR1" s="90" t="s">
        <v>39057</v>
      </c>
      <c r="AS1" s="90" t="s">
        <v>39058</v>
      </c>
      <c r="AT1" s="90" t="s">
        <v>39059</v>
      </c>
      <c r="AU1" s="90" t="s">
        <v>39060</v>
      </c>
      <c r="AV1" s="90" t="s">
        <v>39061</v>
      </c>
      <c r="AW1" s="90" t="s">
        <v>39062</v>
      </c>
      <c r="AX1" s="90" t="s">
        <v>39063</v>
      </c>
      <c r="AY1" s="90" t="s">
        <v>39064</v>
      </c>
      <c r="AZ1" s="90" t="s">
        <v>39065</v>
      </c>
      <c r="BA1" s="90" t="s">
        <v>39066</v>
      </c>
      <c r="BB1" s="90" t="s">
        <v>39067</v>
      </c>
      <c r="BC1" s="90" t="s">
        <v>39068</v>
      </c>
      <c r="BD1" s="90" t="s">
        <v>39069</v>
      </c>
      <c r="BE1" s="90" t="s">
        <v>39070</v>
      </c>
      <c r="BF1" s="90" t="s">
        <v>39071</v>
      </c>
      <c r="BG1" s="90" t="s">
        <v>39072</v>
      </c>
      <c r="BH1" s="90" t="s">
        <v>39073</v>
      </c>
      <c r="BI1" s="90" t="s">
        <v>39074</v>
      </c>
      <c r="BJ1" s="90" t="s">
        <v>39075</v>
      </c>
      <c r="BK1" s="90" t="s">
        <v>39076</v>
      </c>
      <c r="BL1" s="90" t="s">
        <v>39077</v>
      </c>
      <c r="BM1" s="90" t="s">
        <v>39078</v>
      </c>
      <c r="BN1" s="90" t="s">
        <v>39079</v>
      </c>
      <c r="BO1" s="90" t="s">
        <v>39080</v>
      </c>
      <c r="BP1" s="90" t="s">
        <v>39081</v>
      </c>
      <c r="BQ1" s="90" t="s">
        <v>39082</v>
      </c>
      <c r="BR1" s="90" t="s">
        <v>39083</v>
      </c>
      <c r="BS1" s="90" t="s">
        <v>39084</v>
      </c>
      <c r="BT1" s="90" t="s">
        <v>39085</v>
      </c>
      <c r="BU1" s="90" t="s">
        <v>39086</v>
      </c>
      <c r="BV1" s="90" t="s">
        <v>39087</v>
      </c>
      <c r="BW1" s="90" t="s">
        <v>39088</v>
      </c>
      <c r="BX1" s="90" t="s">
        <v>39089</v>
      </c>
      <c r="BY1" s="90" t="s">
        <v>39090</v>
      </c>
      <c r="BZ1" s="90" t="s">
        <v>39091</v>
      </c>
      <c r="CA1" s="90" t="s">
        <v>39092</v>
      </c>
      <c r="CB1" s="90" t="s">
        <v>39093</v>
      </c>
      <c r="CC1" s="90" t="s">
        <v>39094</v>
      </c>
      <c r="CD1" s="90" t="s">
        <v>39095</v>
      </c>
      <c r="CE1" s="90" t="s">
        <v>39096</v>
      </c>
      <c r="CF1" s="90" t="s">
        <v>39097</v>
      </c>
      <c r="CG1" s="90" t="s">
        <v>39098</v>
      </c>
      <c r="CH1" s="90" t="s">
        <v>39099</v>
      </c>
      <c r="CI1" s="90" t="s">
        <v>39100</v>
      </c>
      <c r="CJ1" s="90" t="s">
        <v>39101</v>
      </c>
    </row>
    <row r="2" spans="1:88" s="70" customFormat="1" ht="31.5" customHeight="1">
      <c r="A2" s="63" t="s">
        <v>39102</v>
      </c>
      <c r="B2" s="63" t="s">
        <v>27</v>
      </c>
      <c r="C2" s="63">
        <v>1</v>
      </c>
      <c r="D2" s="63" t="s">
        <v>19542</v>
      </c>
      <c r="E2" s="87" t="s">
        <v>39024</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137.25409502314869</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39024</v>
      </c>
      <c r="F4" s="115">
        <v>45958.742083333331</v>
      </c>
      <c r="G4" s="116">
        <f ca="1">IFERROR(NOW()-F4,"-")</f>
        <v>3.5118496527793468</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s="171" customFormat="1" ht="31.5" hidden="1" customHeight="1">
      <c r="A5" s="173" t="s">
        <v>39109</v>
      </c>
      <c r="B5" s="63" t="str">
        <f>IFERROR(VLOOKUP(D5,DB!A:K,11,0),"")</f>
        <v>R2</v>
      </c>
      <c r="C5" s="63">
        <v>1</v>
      </c>
      <c r="D5" s="63" t="s">
        <v>25835</v>
      </c>
      <c r="E5" s="87" t="s">
        <v>39021</v>
      </c>
      <c r="F5" s="76">
        <v>45962.218182870369</v>
      </c>
      <c r="G5" s="77">
        <f ca="1">IFERROR(NOW()-F5,"-")</f>
        <v>3.5750115741393529E-2</v>
      </c>
      <c r="H5" s="76">
        <v>45962.216145833336</v>
      </c>
      <c r="I5" s="63" t="str">
        <f>IFERROR(VLOOKUP(D5,DB!A:F,6,0),"")</f>
        <v>SCECO</v>
      </c>
      <c r="J5" s="63" t="str">
        <f>IFERROR(VLOOKUP(D5,DB!A:G,7,0),"")</f>
        <v>Good+In progress</v>
      </c>
      <c r="K5" s="88" t="s">
        <v>39110</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72"/>
    </row>
    <row r="6" spans="1:88" ht="31.5" customHeight="1">
      <c r="A6" s="113" t="s">
        <v>39111</v>
      </c>
      <c r="B6" s="18" t="str">
        <f>IFERROR(VLOOKUP(D6,DB!A:K,11,0),"")</f>
        <v>R2</v>
      </c>
      <c r="C6" s="18">
        <v>1</v>
      </c>
      <c r="D6" s="18" t="s">
        <v>12886</v>
      </c>
      <c r="E6" s="114" t="s">
        <v>39021</v>
      </c>
      <c r="F6" s="115">
        <v>45962.238229166665</v>
      </c>
      <c r="G6" s="116">
        <f ca="1">IFERROR(NOW()-F6,"-")</f>
        <v>1.5703819444752298E-2</v>
      </c>
      <c r="H6" s="115">
        <v>45962.118090277778</v>
      </c>
      <c r="I6" s="18" t="str">
        <f>IFERROR(VLOOKUP(D6,DB!A:F,6,0),"")</f>
        <v>SCECO</v>
      </c>
      <c r="J6" s="18" t="str">
        <f>IFERROR(VLOOKUP(D6,DB!A:G,7,0),"")</f>
        <v>Dead+Dead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45962.25393298611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45962.25393298611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45962.25393298611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45962.25393298611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45962.25393298611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45962.25393298611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45962.25393298611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45962.25393298611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45962.25393298611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45962.25393298611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45962.25393298611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45962.25393298611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45962.25393298611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45962.25393298611</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45962.25393298611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45962.25393298611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45962.25393298611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45962.25393298611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45962.25393298611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45962.25393298611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45962.25393298611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45962.25393298611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45962.25393298611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45962.25393298611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45962.25393298611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45962.25393298611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45962.25393298611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45962.25393298611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45962.25393298611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45962.25393298611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45962.25393298611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45962.25393298611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45962.25393298611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45962.25393298611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45962.25393298611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45962.25393298611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45962.25393298611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45962.25393298611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45962.25393298611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45962.25393298611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45962.25393298611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45962.25393298611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45962.25393298611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45962.25393298611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45962.25393298611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45962.25393298611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45962.25393298611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45962.25393298611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45962.25393298611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45962.25393298611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45962.25393298611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45962.25393298611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45962.25393298611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45962.25393298611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45962.25393298611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45962.25393298611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45962.25393298611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45962.25393298611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45962.25393298611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45962.25393298611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45962.25393298611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45962.25393298611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45962.25393298611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45962.25393298611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45962.25393298611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45962.25393298611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45962.25393298611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45962.25393298611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45962.25393298611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45962.25393298611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45962.25393298611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45962.25393298611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45962.25393298611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45962.25393298611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45962.25393298611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45962.25393298611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45962.25393298611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45962.25393298611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45962.25393298611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45962.25393298611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45962.25393298611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45962.25393298611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45962.25393298611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45962.25393298611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45962.25393298611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45962.25393298611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45962.25393298611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45962.25393298611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45962.25393298611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45962.25393298611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45962.25393298611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45962.25393298611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45962.25393298611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45962.25393298611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45962.25393298611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45962.25393298611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45962.25393298611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45962.25393298611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45962.25393298611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45962.25393298611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45962.25393298611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45962.25393298611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45962.25393298611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45962.25393298611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45962.25393298611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45962.25393298611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45962.25393298611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45962.25393298611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45962.25393298611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45962.25393298611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45962.25393298611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45962.25393298611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45962.25393298611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45962.25393298611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45962.25393298611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45962.25393298611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45962.25393298611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45962.25393298611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45962.25393298611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45962.25393298611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45962.25393298611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45962.25393298611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45962.25393298611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45962.25393298611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45962.25393298611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45962.25393298611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45962.25393298611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45962.25393298611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45962.25393298611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45962.25393298611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45962.25393298611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45962.25393298611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45962.25393298611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45962.25393298611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45962.25393298611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45962.25393298611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45962.25393298611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45962.25393298611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45962.25393298611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45962.25393298611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45962.25393298611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45962.25393298611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45962.25393298611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45962.25393298611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45962.25393298611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45962.25393298611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45962.25393298611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45962.25393298611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45962.25393298611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45962.25393298611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45962.25393298611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45962.25393298611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45962.25393298611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45962.25393298611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45962.25393298611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45962.25393298611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45962.25393298611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45962.25393298611</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45962.25393298611</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45962.25393298611</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45962.25393298611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45962.25393298611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45962.25393298611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45962.25393298611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45962.25393298611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45962.25393298611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45962.25393298611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45962.25393298611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45962.25393298611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45962.25393298611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45962.25393298611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45962.25393298611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45962.25393298611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45962.25393298611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45962.25393298611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45962.25393298611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45962.25393298611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45962.25393298611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45962.25393298611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45962.25393298611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45962.25393298611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45962.25393298611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45962.25393298611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45962.25393298611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45962.25393298611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45962.25393298611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45962.25393298611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45962.25393298611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45962.25393298611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45962.25393298611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45962.25393298611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45962.25393298611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45962.25393298611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45962.25393298611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45962.25393298611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45962.25393298611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45962.25393298611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45962.25393298611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45962.25393298611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45962.25393298611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45962.25393298611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45962.25393298611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45962.25393298611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45962.25393298611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45962.25393298611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45962.25393298611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45962.25393298611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45962.25393298611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45962.25393298611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45962.25393298611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45962.25393298611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45962.25393298611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45962.25393298611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45962.25393298611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45962.25393298611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45962.25393298611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45962.25393298611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45962.25393298611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45962.25393298611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45962.25393298611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45962.25393298611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45962.25393298611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45962.25393298611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45962.25393298611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45962.25393298611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45962.25393298611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45962.25393298611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45962.25393298611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45962.25393298611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45962.25393298611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45962.25393298611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45962.25393298611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45962.25393298611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45962.25393298611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45962.25393298611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45962.25393298611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45962.25393298611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45962.25393298611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45962.25393298611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45962.25393298611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45962.25393298611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45962.25393298611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45962.25393298611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45962.25393298611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45962.25393298611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45962.25393298611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45962.25393298611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45962.25393298611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45962.25393298611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45962.25393298611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45962.25393298611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45962.25393298611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45962.25393298611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45962.25393298611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45962.25393298611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45962.25393298611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45962.25393298611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45962.25393298611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45962.25393298611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45962.25393298611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45962.25393298611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45962.25393298611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45962.25393298611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45962.25393298611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45962.25393298611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45962.253933217595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45962.253933217595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45962.253933217595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45962.253933217595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45962.253933217595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45962.253933217595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45962.253933217595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45962.253933217595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45962.253933217595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45962.253933217595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45962.253933217595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45962.253933217595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45962.253933217595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45962.253933217595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45962.253933217595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45962.253933217595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45962.253933217595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45962.253933217595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45962.253933217595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45962.253933217595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45962.253933217595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45962.253933217595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45962.253933217595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45962.253933217595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45962.253933217595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45962.253933217595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45962.253933217595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45962.253933217595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45962.253933217595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45962.253933217595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45962.253933217595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45962.253933217595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45962.253933217595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45962.253933217595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45962.253933217595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45962.253933217595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45962.253933217595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45962.253933217595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45962.253933217595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45962.253933217595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45962.253933217595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45962.253933217595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45962.253933217595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45962.253933217595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45962.253933217595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45962.253933217595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45962.253933217595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45962.253933217595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45962.253933217595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45962.253933217595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45962.253933217595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45962.253933217595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45962.253933217595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45962.253933217595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45962.253933217595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45962.253933217595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45962.253933217595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45962.253933217595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45962.253933217595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45962.253933217595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45962.253933217595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45962.253933217595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45962.253933217595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45962.253933217595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45962.253933217595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45962.253933217595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45962.253933217595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45962.253933217595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45962.253933217595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45962.253933217595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45962.253933217595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45962.253933217595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45962.253933217595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45962.253933217595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45962.253933217595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45962.253933217595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45962.253933217595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45962.253933217595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45962.253933217595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45962.253933217595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45962.253933217595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45962.253933217595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45962.253933217595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45962.253933217595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45962.253933217595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45962.253933217595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45962.253933217595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45962.253933217595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45962.253933217595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45962.253933217595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45962.253933217595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45962.253933217595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45962.253933217595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45962.253933217595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45962.253933217595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45962.253933217595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45962.253933217595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45962.253933217595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45962.253933217595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45962.253933217595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45962.253933217595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45962.253933217595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45962.253933217595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45962.253933217595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45962.253933217595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45962.253933217595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45962.253933217595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45962.253933217595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45962.253933217595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45962.253933217595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45962.253933217595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45962.253933217595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45962.253933217595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45962.253933217595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45962.253933217595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45962.253933217595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45962.253933217595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45962.253933217595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45962.253933217595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45962.253933217595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45962.253933217595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45962.253933217595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45962.253933217595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45962.253933217595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45962.253933217595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45962.253933217595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45962.253933217595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45962.253933217595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45962.253933217595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45962.253933217595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45962.253933217595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45962.253933217595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45962.253933217595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45962.253933217595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45962.253933217595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45962.253933217595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45962.253933217595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45962.253933217595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45962.253933217595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45962.253933217595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45962.253933217595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45962.253933217595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45962.253933217595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45962.253933217595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45962.253933217595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45962.253933217595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45962.253933217595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45962.253933217595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45962.253933217595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45962.253933217595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45962.253933217595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45962.253933217595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45962.253933217595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45962.253933217595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45962.253933217595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45962.253933217595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45962.253933217595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45962.253933217595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45962.253933217595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45962.253933217595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45962.253933217595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45962.253933217595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45962.253933217595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45962.253933217595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45962.253933217595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45962.253933217595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45962.253933217595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45962.253933217595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45962.253933217595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45962.253933217595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45962.253933217595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45962.253933217595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45962.253933217595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45962.253933217595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45962.253933217595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45962.253933217595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45962.253933217595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45962.253933217595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45962.253933217595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45962.253933217595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45962.253933217595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45962.253933217595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45962.253933217595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45962.253933217595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45962.253933217595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45962.253933217595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45962.253933217595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45962.253933217595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45962.253933217595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45962.253933217595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45962.253933217595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45962.253933217595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45962.253933217595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45962.253933217595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45962.253933217595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45962.253933217595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45962.253933217595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45962.253933217595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45962.253933217595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45962.253933217595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45962.253933217595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45962.253933217595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45962.253933217595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45962.253933217595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45962.253933217595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45962.253933217595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45962.253933217595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45962.253933217595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45962.253933217595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45962.253933217595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45962.253933217595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45962.253933217595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45962.253933217595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45962.253933217595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45962.253933217595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45962.253933217595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45962.253933217595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45962.253933217595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45962.253933217595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45962.253933217595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45962.253933217595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45962.253933217595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45962.253933217595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45962.253933217595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45962.253933217595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45962.253933217595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45962.253933217595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45962.253933217595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45962.253933217595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45962.253933217595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45962.253933217595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45962.253933217595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45962.253933217595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45962.253933217595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45962.253933217595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45962.253933217595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45962.253933217595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45962.253933217595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45962.253933217595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45962.253933217595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45962.253933217595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45962.253933217595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45962.253933217595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45962.253933217595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45962.253933217595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45962.253933217595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45962.253933217595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45962.253933217595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45962.253933217595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45962.253933217595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45962.253933217595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45962.253933217595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45962.253933217595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45962.253933217595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45962.253933217595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45962.253933217595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45962.253933217595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45962.253933217595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45962.253933217595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45962.253933217595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45962.253933217595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45962.253933217595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45962.253933217595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45962.253933217595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45962.253933217595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45962.253933217595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45962.253933217595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45962.253933217595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45962.253933217595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45962.253933217595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45962.253933217595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45962.253933217595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45962.253933217595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45962.253933217595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45962.253933217595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45962.253933217595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45962.253933217595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45962.253933217595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45962.253933217595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45962.253933217595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45962.253933217595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45962.253933217595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45962.253933217595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45962.253933217595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45962.253933217595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45962.253933217595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45962.253933217595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45962.253933217595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45962.253933217595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45962.253933217595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45962.253933217595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45962.253933217595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45962.253933217595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45962.253933217595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45962.253933217595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45962.253933217595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45962.253933217595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45962.253933217595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45962.253933217595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45962.253933217595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45962.253933217595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45962.253933217595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45962.253933217595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45962.253933217595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45962.253933217595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45962.253933217595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45962.253933217595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45962.253933217595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45962.253933217595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45962.253933217595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45962.253933217595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45962.253933217595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45962.253933217595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45962.253933217595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45962.253933217595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45962.253933217595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45962.253933217595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45962.253933217595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45962.253933217595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45962.253933217595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45962.253933217595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45962.253933217595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45962.253933217595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45962.253933217595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45962.253933217595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45962.253933217595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45962.253933217595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45962.253933217595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45962.253933217595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45962.253933217595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45962.253933217595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45962.253933217595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45962.253933217595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45962.253933217595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45962.253933217595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45962.253933217595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45962.253933217595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45962.253933217595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45962.253933217595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45962.253933217595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45962.253933217595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45962.253933217595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45962.253933217595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45962.253933217595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45962.253933217595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45962.253933217595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45962.253933217595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45962.253933217595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45962.253933217595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45962.253933217595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45962.253933217595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45962.253933217595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45962.253933217595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45962.253933217595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45962.253933217595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45962.253933217595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45962.253933217595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45962.253933217595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45962.253933217595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45962.253933217595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45962.253933217595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45962.253933217595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45962.253933217595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45962.253933217595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45962.253933217595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45962.253933217595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45962.253933217595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45962.253933217595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45962.253933217595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45962.253933217595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45962.253933217595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45962.253933217595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45962.253933217595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45962.253933217595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45962.253933217595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45962.253933217595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45962.253933217595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45962.253933217595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45962.253933217595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45962.253933217595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45962.253933217595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45962.253933217595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45962.253933217595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45962.253933217595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45962.253933217595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45962.253933217595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45962.253933217595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45962.253933217595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45962.253933217595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45962.253933217595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45962.253933217595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45962.253933217595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45962.253933217595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45962.253933217595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45962.253933217595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45962.253933217595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45962.253933217595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45962.253933217595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45962.253933217595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45962.253933217595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45962.253933217595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45962.253933217595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45962.253933217595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45962.253933217595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45962.253933217595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45962.253933217595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45962.253933217595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45962.253933217595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45962.253933217595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45962.253933217595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45962.253933217595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45962.253933217595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45962.253933217595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45962.253933217595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45962.253933217595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45962.253933217595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45962.253933217595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45962.253933217595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45962.253933217595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45962.253933217595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45962.253933217595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45962.253933217595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45962.253933217595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45962.253933217595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45962.253933217595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45962.253933217595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45962.253933217595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45962.253933217595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45962.253933217595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45962.253933217595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45962.253933217595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45962.253933217595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45962.253933217595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45962.253933217595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45962.253933217595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45962.253933217595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45962.253933217595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45962.253933217595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45962.253933217595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45962.253933217595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45962.253933217595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45962.253933217595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45962.253933217595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45962.253933217595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45962.253933217595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45962.253933217595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45962.253933217595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45962.253933217595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45962.253933217595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45962.253933217595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45962.253933217595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45962.253933217595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45962.253933217595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45962.253933217595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45962.253933217595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45962.253933217595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45962.253933217595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45962.253933217595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45962.253933217595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45962.253933217595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45962.253933217595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45962.253933217595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45962.253933217595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45962.253933217595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45962.253933217595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45962.253933217595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45962.253933217595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45962.253933217595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45962.253933217595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45962.253933217595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45962.253933217595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45962.253933217595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45962.253933217595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45962.253933217595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45962.253933217595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45962.253933217595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45962.253933217595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45962.253933217595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45962.253933217595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45962.253933217595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45962.253933217595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45962.253933217595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45962.253933217595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45962.253933217595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45962.253933217595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45962.253933217595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45962.253933217595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45962.253933217595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45962.253933217595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45962.253933217595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45962.253933217595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45962.253933217595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45962.253933217595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45962.253933217595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45962.253933217595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45962.253933217595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45962.253933217595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45962.253933217595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45962.253933217595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45962.253933217595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45962.253933217595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45962.253933217595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45962.253933217595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45962.253933217595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45962.253933217595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45962.253933217595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45962.253933217595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45962.253933217595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45962.253933217595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45962.253933217595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45962.253933217595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45962.253933217595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45962.253933217595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45962.253933217595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45962.253933217595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45962.253933217595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45962.253933217595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45962.253933217595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45962.253933217595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45962.253933217595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45962.253933217595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45962.253933217595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45962.253933217595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45962.253933217595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45962.253933217595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45962.253933217595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45962.253933217595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45962.253933217595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45962.253933217595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45962.253933217595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45962.253933217595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45962.253933217595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45962.253933217595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45962.253933217595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45962.253933217595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45962.253933217595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45962.253933217595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45962.253933217595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45962.253933217595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45962.253933217595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45962.253933217595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45962.253933217595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45962.253933217595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45962.253933217595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45962.253933217595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45962.253933217595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45962.253933217595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45962.253933217595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45962.253933217595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45962.253933217595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45962.253933217595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45962.253933217595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45962.253933217595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45962.253933217595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45962.253933217595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45962.253933217595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45962.253933217595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45962.253933217595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45962.253933217595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45962.253933217595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45962.253933217595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45962.253933217595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45962.253933217595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45962.253933217595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45962.253933217595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45962.253933217595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45962.253933217595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45962.253933217595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45962.253933217595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45962.253933217595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45962.253933217595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45962.253933217595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45962.253933217595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45962.253933217595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45962.253933217595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45962.253933217595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45962.253933217595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45962.253933217595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45962.253933217595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45962.253933217595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45962.253933217595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45962.253933217595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45962.253933217595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45962.253933217595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45962.253933217595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45962.253933217595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45962.253933217595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45962.253933217595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45962.253933217595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45962.253933217595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45962.253933217595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45962.253933217595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45962.253933217595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45962.253933217595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45962.253933217595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45962.253933217595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45962.253933217595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45962.253933217595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45962.253933217595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45962.253933217595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45962.253933217595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45962.253933217595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45962.253933217595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45962.253933217595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45962.253933217595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45962.253933217595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45962.253933217595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45962.253933217595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45962.253933217595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45962.253933217595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45962.253933217595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45962.253933217595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45962.253933217595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45962.253933217595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45962.253933217595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45962.253933217595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45962.253933217595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45962.253933217595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45962.253933217595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45962.253933217595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45962.253933217595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45962.253933217595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45962.253933217595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45962.253933217595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45962.253933217595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45962.253933217595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45962.253933217595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45962.253933217595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45962.253933217595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45962.253933217595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45962.253933217595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45962.253933217595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45962.253933217595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45962.253933217595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45962.253933217595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45962.253933217595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45962.253933217595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45962.253933217595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45962.253933217595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45962.253933217595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45962.253933217595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45962.253933217595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45962.253933217595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45962.253933217595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45962.253933217595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45962.253933217595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45962.253933217595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45962.253933217595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45962.253933217595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45962.253933217595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45962.253933217595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45962.253933217595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45962.253933217595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45962.253933217595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45962.253933217595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45962.253933217595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45962.253933217595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45962.253933217595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45962.253933217595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45962.253933217595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45962.253933217595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45962.253933217595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45962.253933217595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45962.253933217595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45962.253933217595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45962.253933217595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45962.253933217595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45962.253933217595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45962.253933217595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45962.253933217595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45962.253933217595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45962.253933217595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45962.253933217595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45962.253933217595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45962.253933217595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45962.253933217595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45962.253933217595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45962.253933217595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45962.253933217595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45962.253933217595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45962.253933217595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45962.253933217595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45962.253933217595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45962.253933217595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45962.253933217595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45962.253933217595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45962.253933217595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45962.253933217595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45962.253933217595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45962.253933217595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45962.253933217595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45962.253933217595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45962.253933217595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45962.253933217595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45962.253933217595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45962.253933217595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45962.253933217595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45962.253933217595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45962.253933217595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45962.253933217595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45962.253933217595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45962.253933217595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45962.253933217595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45962.253933217595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45962.253933217595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45962.253933217595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45962.253933217595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45962.253933217595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45962.253933217595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45962.253933217595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45962.253933217595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45962.253933217595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45962.253933217595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45962.253933217595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45962.253933217595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45962.253933217595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45962.253933217595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45962.253933217595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45962.253933217595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45962.253933217595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45962.253933217595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45962.253933217595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45962.253933217595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45962.253933217595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45962.253933217595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45962.253933217595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45962.253933217595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45962.253933217595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45962.253933217595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45962.253933217595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45962.253933217595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45962.253933217595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45962.253933217595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45962.253933217595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45962.253933217595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45962.253933217595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45962.253933217595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45962.253933217595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45962.253933217595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45962.253933217595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45962.253933217595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45962.253933217595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45962.253933217595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45962.253933217595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45962.253933217595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45962.253933217595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45962.253933217595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45962.253933217595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45962.253933217595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45962.253933217595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45962.253933217595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45962.253933217595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45962.253933217595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45962.253933217595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45962.253933217595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45962.253933217595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45962.253933217595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45962.253933217595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45962.253933217595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45962.253933217595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45962.253933217595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45962.253933217595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45962.253933217595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45962.253933217595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45962.253933217595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45962.253933217595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45962.253933217595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45962.253933217595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45962.253933217595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45962.253933217595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45962.253933217595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45962.253933217595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45962.253933217595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45962.253933217595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45962.253933217595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45962.253933217595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45962.253933217595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45962.253933217595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45962.253933217595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45962.253933217595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45962.253933217595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45962.253933217595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45962.253933217595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45962.253933217595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45962.253933217595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45962.253933217595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45962.253933217595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45962.253933217595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45962.253933217595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45962.253933217595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45962.253933217595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45962.253933217595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45962.253933217595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45962.253933217595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45962.253933217595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45962.253933217595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45962.253933217595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45962.253933217595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45962.253933217595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45962.253933217595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45962.253933217595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45962.253933217595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45962.253933217595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45962.253933217595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45962.253933217595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45962.253933217595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45962.253933217595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45962.253933217595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45962.253933217595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45962.253933217595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45962.253933217595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45962.253933217595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45962.253933217595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45962.253933217595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45962.253933217595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45962.253933217595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45962.253933217595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45962.253933217595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45962.253933217595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45962.253933217595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45962.253933217595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45962.253933217595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45962.253933217595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45962.253933217595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45962.253933217595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45962.253933217595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45962.253933217595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45962.253933217595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45962.253933217595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45962.253933217595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45962.253933217595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45962.253933217595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45962.253933217595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45962.253933217595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45962.253933217595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45962.253933217595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45962.253933217595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45962.253933217595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45962.253933217595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45962.253933217595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45962.253933217595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45962.253933217595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45962.253933217595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45962.253933217595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45962.253933217595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45962.253933217595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45962.253933217595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45962.253933217595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45962.253933217595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45962.253933217595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45962.253933217595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45962.253933217595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45962.253933217595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45962.253933217595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45962.253933217595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45962.253933217595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45962.253933217595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45962.253933217595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45962.253933217595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45962.253933217595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45962.253933217595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45962.253933217595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45962.253933217595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45962.253933217595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45962.253933217595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45962.253933217595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45962.253933217595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45962.253933217595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45962.253933217595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45962.253933217595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45962.253933217595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45962.253933217595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45962.253933217595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45962.253933217595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45962.253933217595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45962.253933217595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45962.253933217595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45962.253933217595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45962.253933217595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45962.253933217595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45962.253933217595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45962.253933217595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45962.253933217595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45962.253933217595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45962.253933217595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45962.253933217595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45962.253933217595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45962.253933217595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45962.253933217595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45962.253933217595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45962.253933217595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45962.253933217595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45962.253933217595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45962.253933217595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45962.253933217595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45962.253933217595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45962.253933217595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45962.253933217595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45962.253933217595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45962.253933217595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45962.253933217595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45962.253933217595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45962.253933217595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45962.253933217595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45962.253933217595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45962.253933217595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45962.253933217595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45962.253933217595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45962.253933217595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45962.253933217595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45962.253933217595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45962.253933217595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45962.253933217595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45962.253933217595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45962.253933217595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45962.253933217595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45962.253933217595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45962.253933217595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45962.253933217595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45962.253933217595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45962.253933217595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45962.253933217595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45962.253933217595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45962.253933217595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45962.253933217595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45962.253933217595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45962.253933217595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45962.253933217595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45962.253933217595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45962.253933217595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45962.253933217595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45962.253933217595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45962.253933217595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45962.253933217595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45962.253933217595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45962.253933217595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45962.253933217595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45962.253933217595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45962.253933217595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45962.253933217595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45962.253933217595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45962.253933217595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45962.253933217595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45962.253933217595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45962.253933217595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45962.253933217595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45962.253933217595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45962.253933217595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45962.253933217595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45962.253933217595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45962.253933217595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45962.253933217595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45962.253933217595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45962.253933217595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45962.253933217595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45962.253933217595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45962.253933217595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45962.253933217595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45962.253933217595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45962.253933217595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45962.253933217595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45962.253933217595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45962.253933217595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45962.253933217595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45962.253933217595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45962.253933217595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45962.253933217595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45962.253933217595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45962.253933217595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45962.253933217595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45962.253933217595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45962.253933217595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45962.253933217595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45962.253933217595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45962.253933217595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45962.253933217595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45962.253933217595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45962.253933217595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45962.253933217595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45962.253933217595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45962.253933217595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45962.253933217595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45962.253933217595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45962.253933217595</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6"/>
  <sheetViews>
    <sheetView workbookViewId="0">
      <selection activeCell="K7" sqref="K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258.77321539351396</v>
      </c>
      <c r="H2" s="99">
        <v>45703.474768518521</v>
      </c>
      <c r="I2" s="99" t="str">
        <f>IFERROR(VLOOKUP(D2,DB!A:F,6,0),"")</f>
        <v>SCECO</v>
      </c>
      <c r="J2" s="99" t="str">
        <f>IFERROR(VLOOKUP(D2,DB!A:G,7,0),"")</f>
        <v>Dead</v>
      </c>
      <c r="K2" s="101" t="s">
        <v>39114</v>
      </c>
      <c r="L2" s="94" t="str">
        <f>IFERROR(VLOOKUP(D2,DB!A:I,9,0),"")</f>
        <v>Latis</v>
      </c>
    </row>
    <row r="3" spans="1:16" ht="26.25" customHeight="1">
      <c r="A3" s="169" t="s">
        <v>39115</v>
      </c>
      <c r="B3" s="119" t="str">
        <f>IFERROR(VLOOKUP(D3,DB!A:K,11,0),"")</f>
        <v>R4</v>
      </c>
      <c r="C3" s="120">
        <v>1</v>
      </c>
      <c r="D3" s="94" t="s">
        <v>28974</v>
      </c>
      <c r="E3" s="98" t="s">
        <v>39021</v>
      </c>
      <c r="F3" s="123">
        <v>45960.96875</v>
      </c>
      <c r="G3" s="124">
        <f ca="1">IFERROR(NOW()-F3,"")</f>
        <v>1.2851829861101578</v>
      </c>
      <c r="H3" s="123">
        <v>45960.963101851848</v>
      </c>
      <c r="I3" s="119" t="str">
        <f>IFERROR(VLOOKUP(D3,DB!A:F,6,0),"")</f>
        <v>SCECO</v>
      </c>
      <c r="J3" s="119" t="str">
        <f>IFERROR(VLOOKUP(D3,DB!A:G,7,0),"")</f>
        <v>Weak</v>
      </c>
      <c r="K3" s="125" t="s">
        <v>39116</v>
      </c>
      <c r="L3" s="121" t="str">
        <f>IFERROR(VLOOKUP(D3,DB!A:I,9,0),"")</f>
        <v>Latis</v>
      </c>
    </row>
    <row r="4" spans="1:16" ht="15" customHeight="1">
      <c r="A4" s="119" t="s">
        <v>39117</v>
      </c>
      <c r="B4" s="119" t="str">
        <f>IFERROR(VLOOKUP(D4,DB!A:K,11,0),"")</f>
        <v>R4</v>
      </c>
      <c r="C4" s="120">
        <v>1</v>
      </c>
      <c r="D4" s="121" t="s">
        <v>32088</v>
      </c>
      <c r="E4" s="98" t="s">
        <v>39021</v>
      </c>
      <c r="F4" s="123">
        <v>45962.239988425928</v>
      </c>
      <c r="G4" s="124">
        <f ca="1">IFERROR(NOW()-F4,"")</f>
        <v>1.3944560181698762E-2</v>
      </c>
      <c r="H4" s="123">
        <v>45962.212476851855</v>
      </c>
      <c r="I4" s="119" t="str">
        <f>IFERROR(VLOOKUP(D4,DB!A:F,6,0),"")</f>
        <v>SCECO</v>
      </c>
      <c r="J4" s="119" t="str">
        <f>IFERROR(VLOOKUP(D4,DB!A:G,7,0),"")</f>
        <v>Dead</v>
      </c>
      <c r="K4" s="125" t="s">
        <v>39118</v>
      </c>
      <c r="L4" s="121" t="str">
        <f>IFERROR(VLOOKUP(D4,DB!A:I,9,0),"")</f>
        <v>Latis</v>
      </c>
    </row>
    <row r="5" spans="1:16" ht="15" customHeight="1">
      <c r="A5" s="119"/>
      <c r="B5" s="119" t="str">
        <f>IFERROR(VLOOKUP(D5,DB!A:K,11,0),"")</f>
        <v/>
      </c>
      <c r="C5" s="120"/>
      <c r="D5" s="121"/>
      <c r="E5" s="98"/>
      <c r="F5" s="123"/>
      <c r="G5" s="124">
        <f ca="1">IFERROR(NOW()-F5,"")</f>
        <v>45962.25393298611</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45962.25393298611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45962.25393298611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45962.25393298611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45962.25393298611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45962.25393298611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45962.25393298611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45962.25393298611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45962.25393298611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45962.25393298611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45962.25393298611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45962.25393298611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45962.25393298611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45962.25393298611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45962.25393298611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45962.25393298611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45962.25393298611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45962.25393298611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45962.25393298611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45962.25393298611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45962.25393298611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45962.25393298611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45962.25393298611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45962.25393298611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45962.25393298611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45962.25393298611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45962.25393298611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45962.25393298611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45962.25393298611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45962.25393298611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45962.25393298611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45962.25393298611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45962.25393298611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45962.25393298611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45962.25393298611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45962.25393298611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45962.25393298611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45962.25393298611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45962.25393298611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45962.25393298611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45962.25393298611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45962.25393298611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45962.25393298611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45962.25393298611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45962.25393298611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45962.25393298611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45962.25393298611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45962.25393298611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45962.25393298611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45962.25393298611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45962.25393298611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45962.25393298611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45962.25393298611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45962.25393298611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45962.25393298611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45962.25393298611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45962.25393298611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45962.25393298611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45962.25393298611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45962.25393298611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45962.25393298611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45962.25393298611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45962.25393298611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45962.25393298611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45962.25393298611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45962.25393298611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45962.25393298611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45962.25393298611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45962.25393298611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45962.25393298611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45962.25393298611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45962.25393298611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45962.25393298611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45962.25393298611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45962.25393298611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45962.25393298611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45962.25393298611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45962.25393298611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45962.25393298611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45962.25393298611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45962.25393298611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45962.25393298611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45962.25393298611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45962.25393298611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45962.25393298611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45962.25393298611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45962.25393298611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45962.25393298611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45962.25393298611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45962.25393298611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45962.25393298611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45962.25393298611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45962.25393298611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45962.25393298611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45962.25393298611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45962.25393298611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45962.25393298611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45962.25393298611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45962.25393298611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45962.25393298611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45962.25393298611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45962.25393298611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45962.25393298611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45962.25393298611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45962.25393298611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45962.25393298611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45962.25393298611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45962.25393298611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45962.25393298611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45962.25393298611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45962.25393298611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45962.25393298611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45962.25393298611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45962.25393298611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45962.25393298611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45962.25393298611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45962.25393298611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45962.25393298611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45962.25393298611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45962.25393298611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45962.25393298611</v>
      </c>
      <c r="H125" s="123"/>
      <c r="I125" s="119" t="str">
        <f>IFERROR(VLOOKUP(D125,DB!A:F,6,0),"")</f>
        <v/>
      </c>
      <c r="J125" s="119" t="str">
        <f>IFERROR(VLOOKUP(D125,DB!A:G,7,0),"")</f>
        <v/>
      </c>
      <c r="K125" s="125"/>
      <c r="L125" s="121" t="str">
        <f>IFERROR(VLOOKUP(D125,DB!A:I,9,0),"")</f>
        <v/>
      </c>
    </row>
    <row r="126" spans="1:12" ht="15" customHeight="1">
      <c r="A126" s="126"/>
      <c r="B126" s="126" t="str">
        <f>IFERROR(VLOOKUP(D126,DB!A:K,11,0),"")</f>
        <v/>
      </c>
      <c r="C126" s="127"/>
      <c r="D126" s="128"/>
      <c r="E126" s="129"/>
      <c r="F126" s="130"/>
      <c r="G126" s="131">
        <f ca="1">IFERROR(NOW()-F126,"")</f>
        <v>45962.25393298611</v>
      </c>
      <c r="H126" s="130"/>
      <c r="I126" s="126" t="str">
        <f>IFERROR(VLOOKUP(D126,DB!A:F,6,0),"")</f>
        <v/>
      </c>
      <c r="J126" s="126" t="str">
        <f>IFERROR(VLOOKUP(D126,DB!A:G,7,0),"")</f>
        <v/>
      </c>
      <c r="K126" s="132"/>
      <c r="L126" s="128" t="str">
        <f>IFERROR(VLOOKUP(D126,DB!A:I,9,0),"")</f>
        <v/>
      </c>
    </row>
  </sheetData>
  <dataValidations count="2">
    <dataValidation allowBlank="1" showInputMessage="1" showErrorMessage="1" sqref="E1" xr:uid="{A4F81451-56CC-4543-9497-104C4E44EE4B}"/>
    <dataValidation type="list" allowBlank="1" showInputMessage="1" showErrorMessage="1" sqref="E2:E1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39119</v>
      </c>
      <c r="B2" s="37" t="str">
        <f>IFERROR(VLOOKUP(D2,DB!A:K,11,0),"")</f>
        <v>R5</v>
      </c>
      <c r="C2" s="37">
        <v>3</v>
      </c>
      <c r="D2" s="118" t="s">
        <v>36011</v>
      </c>
      <c r="E2" s="37" t="s">
        <v>39021</v>
      </c>
      <c r="F2" s="38">
        <v>45891.832060185188</v>
      </c>
      <c r="G2" s="144">
        <f ca="1">IFERROR(NOW()-F2,"")</f>
        <v>70.421872800921847</v>
      </c>
      <c r="H2" s="38">
        <v>45891.790393518517</v>
      </c>
      <c r="I2" s="37" t="str">
        <f>IFERROR(VLOOKUP(D2,DB!A:F,6,0),"")</f>
        <v>Generator-SG</v>
      </c>
      <c r="J2" s="37" t="str">
        <f>IFERROR(VLOOKUP(D2,DB!A:G,7,0),"")</f>
        <v>Vandalized</v>
      </c>
      <c r="K2" s="37" t="s">
        <v>39120</v>
      </c>
      <c r="L2" s="37" t="str">
        <f>IFERROR(VLOOKUP(D2,DB!A:I,9,0),"")</f>
        <v>Latis</v>
      </c>
      <c r="M2" s="117"/>
    </row>
    <row r="3" spans="1:13" ht="30.75">
      <c r="A3" s="37" t="s">
        <v>39121</v>
      </c>
      <c r="B3" s="37" t="str">
        <f>IFERROR(VLOOKUP(D3,DB!A:K,11,0),"")</f>
        <v>R5</v>
      </c>
      <c r="C3" s="37">
        <v>1</v>
      </c>
      <c r="D3" s="37" t="s">
        <v>33268</v>
      </c>
      <c r="E3" s="37" t="s">
        <v>39024</v>
      </c>
      <c r="F3" s="38">
        <v>45926.188877314817</v>
      </c>
      <c r="G3" s="144">
        <f t="shared" ref="G3" ca="1" si="0">IFERROR(NOW()-F3,"")</f>
        <v>36.065055671293521</v>
      </c>
      <c r="H3" s="38">
        <v>45926.158159722225</v>
      </c>
      <c r="I3" s="37" t="str">
        <f>IFERROR(VLOOKUP(D3,DB!A:F,6,0),"")</f>
        <v>SCECO</v>
      </c>
      <c r="J3" s="37" t="str">
        <f>IFERROR(VLOOKUP(D3,DB!A:G,7,0),"")</f>
        <v>Good</v>
      </c>
      <c r="K3" s="37" t="s">
        <v>39122</v>
      </c>
      <c r="L3" s="37" t="str">
        <f>IFERROR(VLOOKUP(D3,DB!A:I,9,0),"")</f>
        <v>Latis</v>
      </c>
      <c r="M3" s="117"/>
    </row>
    <row r="4" spans="1:13" ht="48" customHeight="1">
      <c r="A4" s="152" t="s">
        <v>39123</v>
      </c>
      <c r="B4" s="152" t="str">
        <f>IFERROR(VLOOKUP(D4,DB!A:K,11,0),"")</f>
        <v>R5</v>
      </c>
      <c r="C4" s="152">
        <v>1</v>
      </c>
      <c r="D4" s="152" t="s">
        <v>34758</v>
      </c>
      <c r="E4" s="152" t="s">
        <v>39024</v>
      </c>
      <c r="F4" s="153">
        <v>45948.661111111112</v>
      </c>
      <c r="G4" s="154">
        <f ca="1">IFERROR(NOW()-F4,"")</f>
        <v>13.592821874997753</v>
      </c>
      <c r="H4" s="153">
        <v>45948.661111111112</v>
      </c>
      <c r="I4" s="152" t="str">
        <f>IFERROR(VLOOKUP(D4,DB!A:F,6,0),"")</f>
        <v>SCECO</v>
      </c>
      <c r="J4" s="152" t="str">
        <f>IFERROR(VLOOKUP(D4,DB!A:G,7,0),"")</f>
        <v>Dead</v>
      </c>
      <c r="K4" s="152" t="s">
        <v>39124</v>
      </c>
      <c r="L4" s="152" t="str">
        <f>IFERROR(VLOOKUP(D4,DB!A:I,9,0),"")</f>
        <v>Latis</v>
      </c>
    </row>
    <row r="5" spans="1:13" ht="15">
      <c r="A5" s="152"/>
      <c r="B5" s="152" t="str">
        <f>IFERROR(VLOOKUP(D5,DB!A:K,11,0),"")</f>
        <v/>
      </c>
      <c r="C5" s="152"/>
      <c r="D5" s="152"/>
      <c r="E5" s="152"/>
      <c r="F5" s="153"/>
      <c r="G5" s="154">
        <f ca="1">IFERROR(NOW()-F5,"")</f>
        <v>45962.25393298611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45962.25393298611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45962.25393298611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45962.25393298611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45962.25393298611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45962.25393298611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45962.25393298611</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45962.25393298611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45962.25393298611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45962.25393298611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45962.25393298611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45962.25393298611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45962.25393298611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45962.25393298611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45962.25393298611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45962.25393298611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45962.25393298611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45962.25393298611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45962.25393298611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45962.25393298611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45962.25393298611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45962.25393298611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45962.25393298611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45962.25393298611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45962.25393298611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45962.25393298611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45962.25393298611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45962.25393298611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45962.25393298611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45962.25393298611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45962.25393298611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45962.25393298611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45962.25393298611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45962.25393298611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45962.25393298611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45962.25393298611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45962.25393298611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45962.25393298611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45962.25393298611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45962.25393298611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45962.25393298611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45962.25393298611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45962.25393298611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45962.25393298611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45962.25393298611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45962.25393298611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45962.25393298611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45962.25393298611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45962.25393298611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45962.25393298611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45962.25393298611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45962.25393298611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45962.25393298611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45962.25393298611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45962.25393298611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45962.25393298611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45962.25393298611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45962.25393298611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45962.25393298611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45962.25393298611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45962.25393298611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45962.25393298611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45962.25393298611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45962.25393298611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45962.25393298611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45962.25393298611</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45962.25393298611</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45962.25393298611</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45962.25393298611</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45962.25393298611</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45962.25393298611</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45962.25393298611</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45962.25393298611</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45962.25393298611</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45962.25393298611</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45962.25393298611</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45962.25393298611</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45962.25393298611</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45962.25393298611</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45962.25393298611</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45962.25393298611</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45962.25393298611</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45962.25393298611</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45962.25393298611</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45962.25393298611</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45962.25393298611</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45962.25393298611</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45962.25393298611</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45962.25393298611</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45962.25393298611</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45962.25393298611</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45962.25393298611</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45962.25393298611</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45962.25393298611</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45962.25393298611</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45962.25393298611</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45962.25393298611</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45962.25393298611</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45962.25393298611</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45962.25393298611</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45962.25393298611</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45962.25393298611</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45962.25393298611</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45962.25393298611</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45962.25393298611</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45962.25393298611</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45962.25393298611</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45962.25393298611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45962.25393298611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45962.25393298611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45962.25393298611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45962.25393298611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45962.25393298611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45962.25393298611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45962.25393298611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45962.25393298611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45962.25393298611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45962.25393298611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45962.25393298611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45962.25393298611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45962.25393298611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45962.25393298611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45962.25393298611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45962.25393298611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45962.25393298611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45962.25393298611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45962.25393298611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45962.25393298611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45962.25393298611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45962.25393298611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45962.25393298611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45962.25393298611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45962.25393298611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45962.25393298611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45962.25393298611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45962.25393298611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45962.25393298611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45962.25393298611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45962.25393298611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45962.25393298611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45962.25393298611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45962.25393298611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45962.25393298611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45962.25393298611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45962.25393298611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45962.25393298611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45962.25393298611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45962.25393298611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45962.25393298611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45962.25393298611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45962.25393298611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45962.25393298611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45962.25393298611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45962.25393298611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45962.25393298611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45962.25393298611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45962.25393298611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45962.25393298611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45962.25393298611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45962.25393298611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45962.25393298611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45962.25393298611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45962.25393298611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45962.25393298611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45962.25393298611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45962.25393298611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45962.25393298611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45962.25393298611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45962.25393298611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45962.25393298611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45962.25393298611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45962.25393298611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45962.25393298611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45962.25393298611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45962.25393298611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45962.25393298611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45962.25393298611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45962.25393298611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45962.25393298611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45962.25393298611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45962.25393298611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45962.25393298611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45962.25393298611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45962.25393298611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45962.25393298611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45962.25393298611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45962.25393298611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45962.25393298611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45962.25393298611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45962.25393298611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45962.25393298611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45962.25393298611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45962.25393298611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45962.25393298611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45962.25393298611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45962.25393298611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45962.25393298611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45962.25393298611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45962.25393298611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45962.25393298611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45962.25393298611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45962.25393298611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45962.25393298611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45962.25393298611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45962.25393298611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45962.25393298611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45962.25393298611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45962.25393298611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45962.25393298611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45962.25393298611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45962.25393298611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45962.25393298611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45962.25393298611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45962.25393298611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45962.25393298611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45962.25393298611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45962.25393298611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45962.25393298611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45962.25393298611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45962.25393298611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45962.25393298611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45962.25393298611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45962.25393298611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45962.25393298611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45962.25393298611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45962.25393298611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45962.25393298611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45962.25393298611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45962.25393298611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45962.25393298611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45962.25393298611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45962.25393298611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45962.25393298611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45962.25393298611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45962.25393298611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45962.25393298611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45962.25393298611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45962.25393298611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45962.25393298611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45962.25393298611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45962.25393298611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45962.25393298611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45962.25393298611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45962.25393298611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45962.25393298611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45962.25393298611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45962.25393298611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45962.25393298611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45962.25393298611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45962.25393298611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45962.25393298611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45962.25393298611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45962.25393298611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45962.25393298611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45962.25393298611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45962.25393298611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45962.25393298611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45962.25393298611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45962.25393298611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45962.25393298611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45962.25393298611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45962.25393298611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45962.25393298611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45962.25393298611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45962.25393298611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45962.25393298611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45962.25393298611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45962.25393298611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45962.25393298611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45962.25393298611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45962.25393298611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45962.25393298611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45962.25393298611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45962.25393298611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45962.25393298611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45962.25393298611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45962.25393298611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45962.25393298611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45962.25393298611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45962.25393298611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45962.25393298611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45962.25393298611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45962.25393298611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45962.25393298611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45962.25393298611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45962.25393298611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45962.25393298611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45962.25393298611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45962.25393298611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45962.25393298611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45962.25393298611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45962.25393298611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45962.25393298611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45962.25393298611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45962.25393298611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45962.25393298611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45962.25393298611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45962.25393298611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45962.25393298611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45962.25393298611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45962.25393298611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45962.25393298611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45962.25393298611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45962.25393298611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45962.25393298611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45962.25393298611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45962.25393298611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45962.25393298611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45962.25393298611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45962.25393298611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45962.25393298611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45962.25393298611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45962.25393298611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45962.25393298611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45962.25393298611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45962.25393298611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45962.25393298611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45962.25393298611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45962.25393298611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45962.25393298611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45962.25393298611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45962.25393298611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45962.25393298611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45962.25393298611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45962.25393298611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45962.25393298611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45962.25393298611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45962.25393298611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45962.25393298611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45962.25393298611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45962.25393298611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45962.25393298611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45962.25393298611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45962.25393298611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45962.25393298611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45962.25393298611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45962.25393298611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45962.25393298611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45962.25393298611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45962.25393298611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45962.25393298611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45962.25393298611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45962.25393298611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45962.25393298611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45962.25393298611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45962.25393298611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45962.25393298611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45962.25393298611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45962.25393298611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45962.25393298611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45962.25393298611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45962.25393298611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45962.25393298611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45962.25393298611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45962.25393298611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45962.25393298611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45962.25393298611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45962.25393298611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45962.25393298611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45962.25393298611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45962.25393298611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45962.25393298611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45962.25393298611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45962.25393298611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45962.25393298611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45962.25393298611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45962.25393298611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45962.25393298611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45962.25393298611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45962.25393298611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45962.25393298611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45962.25393298611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45962.25393298611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45962.25393298611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45962.25393298611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45962.25393298611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45962.25393298611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45962.25393298611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45962.25393298611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45962.25393298611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45962.25393298611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45962.25393298611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45962.25393298611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45962.25393298611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45962.25393298611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45962.25393298611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45962.25393298611</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3"/>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45962.25393298611</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45962.25393298611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45962.25393298611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45962.25393298611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45962.25393298611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45962.25393298611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45962.25393298611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45962.25393298611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45962.25393298611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45962.25393298611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45962.25393298611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45962.25393298611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45962.25393298611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45962.25393298611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45962.25393298611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45962.25393298611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45962.25393298611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45962.25393298611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45962.25393298611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45962.25393298611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45962.25393298611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45962.25393298611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45962.25393298611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45962.25393298611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45962.25393298611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45962.25393298611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45962.25393298611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45962.25393298611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45962.25393298611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45962.25393298611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45962.25393298611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45962.25393298611</v>
      </c>
      <c r="H33" s="107"/>
      <c r="I33" s="103" t="str">
        <f>IFERROR(VLOOKUP(D33,DB!A:F,6,0),"")</f>
        <v/>
      </c>
      <c r="J33" s="102" t="str">
        <f>IFERROR(VLOOKUP(D33,DB!A:G,7,0),"")</f>
        <v/>
      </c>
      <c r="K33" s="108"/>
      <c r="L33" s="109" t="str">
        <f>IFERROR(VLOOKUP(D33,DB!A:I,9,0),"")</f>
        <v/>
      </c>
    </row>
  </sheetData>
  <dataValidations count="2">
    <dataValidation allowBlank="1" showInputMessage="1" showErrorMessage="1" sqref="E1" xr:uid="{380493DB-286A-4683-AF55-C78F04945A49}"/>
    <dataValidation type="list" allowBlank="1" showInputMessage="1" showErrorMessage="1" sqref="E2:E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2025-11-01T03:05:40Z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