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38" documentId="120_S{2AC9BD13-BADA-5192-A53E-5A8FF88502F6}" xr6:coauthVersionLast="47" xr6:coauthVersionMax="47" xr10:uidLastSave="{5E6F716E-704A-4476-B375-1850095F480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<sst xmlns="http://schemas.openxmlformats.org/spreadsheetml/2006/main" count="180281" uniqueCount="39127">
  <si>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</si>
  <si>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</si>
  <si>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</si>
  <si>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</si>
  <si>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</si>
  <si>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</si>
  <si>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</si>
  <si>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</si>
  <si>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</si>
  <si>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</si>
  <si>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</si>
  <si>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</si>
  <si>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</si>
  <si>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</si>
  <si>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</si>
  <si>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</si>
  <si>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</si>
  <si>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</si>
  <si>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</si>
  <si>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</si>
  <si>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</si>
  <si>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</si>
  <si>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</si>
  <si>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</si>
  <si>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</si>
  <si>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</si>
  <si>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</si>
  <si>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</si>
  <si>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</si>
  <si>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</si>
  <si>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</si>
  <si>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</si>
  <si>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</si>
  <si>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</si>
  <si>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</si>
  <si>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</si>
  <si>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</si>
  <si>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</si>
  <si>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</si>
  <si>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</si>
  <si>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</si>
  <si>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</si>
  <si>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</si>
  <si>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</si>
  <si>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</si>
  <si>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</si>
  <si>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</si>
  <si>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</si>
  <si>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</si>
  <si>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</si>
  <si>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</si>
  <si>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</si>
  <si>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</si>
  <si>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</si>
  <si>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</si>
  <si>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</si>
  <si>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</si>
  <si>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</si>
  <si>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</si>
  <si>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</si>
  <si>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</si>
  <si>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</si>
  <si>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</si>
  <si>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</si>
  <si>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</si>
  <si>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</si>
  <si>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</si>
  <si>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</si>
  <si>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</si>
  <si>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</si>
  <si>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</si>
  <si>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</si>
  <si>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</si>
  <si>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</si>
  <si>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</si>
  <si>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</si>
  <si>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</si>
  <si>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</si>
  <si>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</si>
  <si>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</si>
  <si>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</si>
  <si>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</si>
  <si>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</si>
  <si>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</si>
  <si>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</si>
  <si>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</si>
  <si>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</si>
  <si>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</si>
  <si>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</si>
  <si>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</si>
  <si>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</si>
  <si>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</si>
  <si>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</si>
  <si>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</si>
  <si>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</si>
  <si>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</si>
  <si>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</si>
  <si>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</si>
  <si>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</si>
  <si>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</si>
  <si>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</si>
  <si>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</si>
  <si>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</si>
  <si>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</si>
  <si>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</si>
  <si>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</si>
  <si>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</si>
  <si>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</si>
  <si>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</si>
  <si>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</si>
  <si>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</si>
  <si>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</si>
  <si>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</si>
  <si>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</si>
  <si>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</si>
  <si>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</si>
  <si>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</si>
  <si>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</si>
  <si>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</si>
  <si>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</si>
  <si>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</si>
  <si>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</si>
  <si>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</si>
  <si>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</si>
  <si>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</si>
  <si>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</si>
  <si>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</si>
  <si>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</si>
  <si>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</si>
  <si>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</si>
  <si>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</si>
  <si>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</si>
  <si>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</si>
  <si>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</si>
  <si>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</si>
  <si>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</si>
  <si>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</si>
  <si>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</si>
  <si>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</si>
  <si>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</si>
  <si>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</si>
  <si>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</si>
  <si>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</si>
  <si>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</si>
  <si>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</si>
  <si>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</si>
  <si>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</si>
  <si>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</si>
  <si>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</si>
  <si>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</si>
  <si>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</si>
  <si>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</si>
  <si>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</si>
  <si>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</si>
  <si>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</si>
  <si>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</si>
  <si>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</si>
  <si>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</si>
  <si>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</si>
  <si>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</si>
  <si>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</si>
  <si>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</si>
  <si>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</si>
  <si>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</si>
  <si>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</si>
  <si>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</si>
  <si>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</si>
  <si>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</si>
  <si>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</si>
  <si>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</si>
  <si>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</si>
  <si>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</si>
  <si>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</si>
  <si>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</si>
  <si>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</si>
  <si>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</si>
  <si>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</si>
  <si>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</si>
  <si>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</si>
  <si>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</si>
  <si>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</si>
  <si>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</si>
  <si>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</si>
  <si>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</si>
  <si>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</si>
  <si>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</si>
  <si>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</si>
  <si>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</si>
  <si>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</si>
  <si>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</si>
  <si>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</si>
  <si>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</si>
  <si>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</si>
  <si>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</si>
  <si>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</si>
  <si>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</si>
  <si>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</si>
  <si>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</si>
  <si>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</si>
  <si>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</si>
  <si>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</si>
  <si>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</si>
  <si>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</si>
  <si>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</si>
  <si>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</si>
  <si>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</si>
  <si>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</si>
  <si>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</si>
  <si>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</si>
  <si>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</si>
  <si>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</si>
  <si>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</si>
  <si>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</si>
  <si>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</si>
  <si>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</si>
  <si>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</si>
  <si>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</si>
  <si>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</si>
  <si>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</si>
  <si>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</si>
  <si>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</si>
  <si>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</si>
  <si>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</si>
  <si>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</si>
  <si>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</si>
  <si>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</si>
  <si>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</si>
  <si>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</si>
  <si>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</si>
  <si>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</si>
  <si>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</si>
  <si>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</si>
  <si>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</si>
  <si>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</si>
  <si>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</si>
  <si>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</si>
  <si>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</si>
  <si>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</si>
  <si>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</si>
  <si>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</si>
  <si>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</si>
  <si>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</si>
  <si>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</si>
  <si>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</si>
  <si>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</si>
  <si>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</si>
  <si>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</si>
  <si>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</si>
  <si>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</si>
  <si>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</si>
  <si>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</si>
  <si>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</si>
  <si>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</si>
  <si>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</si>
  <si>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</si>
  <si>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</si>
  <si>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</si>
  <si>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</si>
  <si>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</si>
  <si>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</si>
  <si>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</si>
  <si>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</si>
  <si>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</si>
  <si>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</si>
  <si>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</si>
  <si>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</si>
  <si>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</si>
  <si>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</si>
  <si>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</si>
  <si>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</si>
  <si>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</si>
  <si>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</si>
  <si>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</si>
  <si>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</si>
  <si>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</si>
  <si>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</si>
  <si>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</si>
  <si>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</si>
  <si>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</si>
  <si>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</si>
  <si>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</si>
  <si>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</si>
  <si>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</si>
  <si>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</si>
  <si>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</si>
  <si>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</si>
  <si>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</si>
  <si>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</si>
  <si>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</si>
  <si>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</si>
  <si>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</si>
  <si>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</si>
  <si>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</si>
  <si>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</si>
  <si>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</si>
  <si>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</si>
  <si>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</si>
  <si>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</si>
  <si>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</si>
  <si>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</si>
  <si>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</si>
  <si>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</si>
  <si>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</si>
  <si>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</si>
  <si>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</si>
  <si>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</si>
  <si>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</si>
  <si>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</si>
  <si>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</si>
  <si>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</si>
  <si>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</si>
  <si>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</si>
  <si>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</si>
  <si>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</si>
  <si>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</si>
  <si>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</si>
  <si>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</si>
  <si>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</si>
  <si>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</si>
  <si>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</si>
  <si>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</si>
  <si>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</si>
  <si>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</si>
  <si>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</si>
  <si>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</si>
  <si>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</si>
  <si>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</si>
  <si>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</si>
  <si>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</si>
  <si>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</si>
  <si>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</si>
  <si>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</si>
  <si>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</si>
  <si>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</si>
  <si>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</si>
  <si>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</si>
  <si>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</si>
  <si>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</si>
  <si>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</si>
  <si>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</si>
  <si>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</si>
  <si>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</si>
  <si>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</si>
  <si>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</si>
  <si>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</si>
  <si>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</si>
  <si>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</si>
  <si>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</si>
  <si>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</si>
  <si>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</si>
  <si>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</si>
  <si>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</si>
  <si>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</si>
  <si>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</si>
  <si>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</si>
  <si>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</si>
  <si>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</si>
  <si>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</si>
  <si>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</si>
  <si>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</si>
  <si>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</si>
  <si>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</si>
  <si>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</si>
  <si>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</si>
  <si>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</si>
  <si>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</si>
  <si>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</si>
  <si>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</si>
  <si>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</si>
  <si>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</si>
  <si>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</si>
  <si>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</si>
  <si>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</si>
  <si>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</si>
  <si>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</si>
  <si>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</si>
  <si>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</si>
  <si>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</si>
  <si>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</si>
  <si>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</si>
  <si>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</si>
  <si>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</si>
  <si>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</si>
  <si>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</si>
  <si>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</si>
  <si>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</si>
  <si>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</si>
  <si>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</si>
  <si>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</si>
  <si>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</si>
  <si>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</si>
  <si>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</si>
  <si>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</si>
  <si>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</si>
  <si>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</si>
  <si>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</si>
  <si>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</si>
  <si>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</si>
  <si>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</si>
  <si>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</si>
  <si>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</si>
  <si>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</si>
  <si>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</si>
  <si>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</si>
  <si>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</si>
  <si>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</si>
  <si>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</si>
  <si>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</si>
  <si>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</si>
  <si>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</si>
  <si>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</si>
  <si>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</si>
  <si>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</si>
  <si>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</si>
  <si>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</si>
  <si>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</si>
  <si>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</si>
  <si>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</si>
  <si>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</si>
  <si>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</si>
  <si>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</si>
  <si>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</si>
  <si>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</si>
  <si>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</si>
  <si>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</si>
  <si>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</si>
  <si>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</si>
  <si>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</si>
  <si>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</si>
  <si>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</si>
  <si>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</si>
  <si>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</si>
  <si>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</si>
  <si>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</si>
  <si>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</si>
  <si>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</si>
  <si>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</si>
  <si>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</si>
  <si>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</si>
  <si>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</si>
  <si>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</si>
  <si>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</si>
  <si>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</si>
  <si>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</si>
  <si>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</si>
  <si>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</si>
  <si>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</si>
  <si>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</si>
  <si>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</si>
  <si>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</si>
  <si>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</si>
  <si>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</si>
  <si>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</si>
  <si>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</si>
  <si>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</si>
  <si>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</si>
  <si>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</si>
  <si>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</si>
  <si>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</si>
  <si>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</si>
  <si>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</si>
  <si>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</si>
  <si>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</si>
  <si>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</si>
  <si>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</si>
  <si>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</si>
  <si>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</si>
  <si>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</si>
  <si>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</si>
  <si>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</si>
  <si>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</si>
  <si>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</si>
  <si>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</si>
  <si>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</si>
  <si>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</si>
  <si>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</si>
  <si>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</si>
  <si>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</si>
  <si>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</si>
  <si>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</si>
  <si>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</si>
  <si>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</si>
  <si>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</si>
  <si>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</si>
  <si>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</si>
  <si>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</si>
  <si>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</si>
  <si>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</si>
  <si>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</si>
  <si>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</si>
  <si>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</si>
  <si>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</si>
  <si>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</si>
  <si>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</si>
  <si>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</si>
  <si>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</si>
  <si>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</si>
  <si>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</si>
  <si>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</si>
  <si>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</si>
  <si>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</si>
  <si>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</si>
  <si>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</si>
  <si>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</si>
  <si>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</si>
  <si>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</si>
  <si>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</si>
  <si>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</si>
  <si>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</si>
  <si>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</si>
  <si>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</si>
  <si>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</si>
  <si>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</si>
  <si>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</si>
  <si>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</si>
  <si>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</si>
  <si>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</si>
  <si>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</si>
  <si>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</si>
  <si>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</si>
  <si>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</si>
  <si>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</si>
  <si>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</si>
  <si>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</si>
  <si>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</si>
  <si>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</si>
  <si>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</si>
  <si>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</si>
  <si>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</si>
  <si>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</si>
  <si>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</si>
  <si>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</si>
  <si>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</si>
  <si>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</si>
  <si>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</si>
  <si>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</si>
  <si>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</si>
  <si>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</si>
  <si>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</si>
  <si>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</si>
  <si>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</si>
  <si>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</si>
  <si>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</si>
  <si>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</si>
  <si>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</si>
  <si>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</si>
  <si>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</si>
  <si>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</si>
  <si>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</si>
  <si>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</si>
  <si>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</si>
  <si>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</si>
  <si>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</si>
  <si>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</si>
  <si>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</si>
  <si>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</si>
  <si>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</si>
  <si>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</si>
  <si>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</si>
  <si>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</si>
  <si>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</si>
  <si>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</si>
  <si>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</si>
  <si>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</si>
  <si>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</si>
  <si>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</si>
  <si>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</si>
  <si>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</si>
  <si>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</si>
  <si>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</si>
  <si>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</si>
  <si>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</si>
  <si>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</si>
  <si>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</si>
  <si>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</si>
  <si>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</si>
  <si>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</si>
  <si>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</si>
  <si>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</si>
  <si>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</si>
  <si>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</si>
  <si>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</si>
  <si>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</si>
  <si>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</si>
  <si>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</si>
  <si>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</si>
  <si>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</si>
  <si>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</si>
  <si>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</si>
  <si>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</si>
  <si>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</si>
  <si>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</si>
  <si>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</si>
  <si>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</si>
  <si>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</si>
  <si>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</si>
  <si>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</si>
  <si>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</si>
  <si>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</si>
  <si>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</si>
  <si>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</si>
  <si>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</si>
  <si>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</si>
  <si>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</si>
  <si>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</si>
  <si>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</si>
  <si>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</si>
  <si>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</si>
  <si>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</si>
  <si>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</si>
  <si>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</si>
  <si>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</si>
  <si>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</si>
  <si>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</si>
  <si>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</si>
  <si>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</si>
  <si>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</si>
  <si>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</si>
  <si>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</si>
  <si>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</si>
  <si>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</si>
  <si>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</si>
  <si>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</si>
  <si>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</si>
  <si>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</si>
  <si>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</si>
  <si>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</si>
  <si>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</si>
  <si>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</si>
  <si>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</si>
  <si>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</si>
  <si>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</si>
  <si>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</si>
  <si>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</si>
  <si>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</si>
  <si>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</si>
  <si>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</si>
  <si>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</si>
  <si>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</si>
  <si>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</si>
  <si>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</si>
  <si>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</si>
  <si>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</si>
  <si>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</si>
  <si>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</si>
  <si>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</si>
  <si>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</si>
  <si>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</si>
  <si>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</si>
  <si>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</si>
  <si>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</si>
  <si>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</si>
  <si>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</si>
  <si>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</si>
  <si>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</si>
  <si>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</si>
  <si>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</si>
  <si>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</si>
  <si>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</si>
  <si>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</si>
  <si>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</si>
  <si>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</si>
  <si>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</si>
  <si>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</si>
  <si>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</si>
  <si>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</si>
  <si>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</si>
  <si>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</si>
  <si>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</si>
  <si>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</si>
  <si>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</si>
  <si>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</si>
  <si>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</si>
  <si>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</si>
  <si>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</si>
  <si>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</si>
  <si>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</si>
  <si>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</si>
  <si>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</si>
  <si>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</si>
  <si>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</si>
  <si>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</si>
  <si>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</si>
  <si>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</si>
  <si>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</si>
  <si>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</si>
  <si>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</si>
  <si>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</si>
  <si>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</si>
  <si>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</si>
  <si>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</si>
  <si>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</si>
  <si>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</si>
  <si>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</si>
  <si>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</si>
  <si>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</si>
  <si>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</si>
  <si>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</si>
  <si>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</si>
  <si>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</si>
  <si>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</si>
  <si>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</si>
  <si>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</si>
  <si>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</si>
  <si>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</si>
  <si>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</si>
  <si>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</si>
  <si>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</si>
  <si>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</si>
  <si>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</si>
  <si>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</si>
  <si>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</si>
  <si>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</si>
  <si>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</si>
  <si>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</si>
  <si>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</si>
  <si>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</si>
  <si>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</si>
  <si>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</si>
  <si>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</si>
  <si>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</si>
  <si>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</si>
  <si>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</si>
  <si>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</si>
  <si>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</si>
  <si>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</si>
  <si>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</si>
  <si>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</si>
  <si>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</si>
  <si>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</si>
  <si>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</si>
  <si>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</si>
  <si>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</si>
  <si>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</si>
  <si>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</si>
  <si>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</si>
  <si>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</si>
  <si>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</si>
  <si>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</si>
  <si>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</si>
  <si>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</si>
  <si>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</si>
  <si>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</si>
  <si>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</si>
  <si>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</si>
  <si>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</si>
  <si>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</si>
  <si>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</si>
  <si>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</si>
  <si>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</si>
  <si>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</si>
  <si>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</si>
  <si>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</si>
  <si>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</si>
  <si>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</si>
  <si>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</si>
  <si>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</si>
  <si>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</si>
  <si>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</si>
  <si>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</si>
  <si>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</si>
  <si>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</si>
  <si>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</si>
  <si>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</si>
  <si>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</si>
  <si>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</si>
  <si>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</si>
  <si>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</si>
  <si>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</si>
  <si>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</si>
  <si>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</si>
  <si>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</si>
  <si>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</si>
  <si>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</si>
  <si>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</si>
  <si>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</si>
  <si>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</si>
  <si>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</si>
  <si>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</si>
  <si>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</si>
  <si>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</si>
  <si>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</si>
  <si>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</si>
  <si>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</si>
  <si>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</si>
  <si>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</si>
  <si>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</si>
  <si>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</si>
  <si>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</si>
  <si>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</si>
  <si>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</si>
  <si>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</si>
  <si>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</si>
  <si>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</si>
  <si>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</si>
  <si>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</si>
  <si>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</si>
  <si>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</si>
  <si>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</si>
  <si>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</si>
  <si>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</si>
  <si>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</si>
  <si>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</si>
  <si>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</si>
  <si>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</si>
  <si>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</si>
  <si>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</si>
  <si>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</si>
  <si>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</si>
  <si>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</si>
  <si>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</si>
  <si>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</si>
  <si>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</si>
  <si>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</si>
  <si>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</si>
  <si>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</si>
  <si>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</si>
  <si>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</si>
  <si>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</si>
  <si>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</si>
  <si>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</si>
  <si>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</si>
  <si>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</si>
  <si>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</si>
  <si>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</si>
  <si>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</si>
  <si>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</si>
  <si>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</si>
  <si>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</si>
  <si>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</si>
  <si>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</si>
  <si>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</si>
  <si>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</si>
  <si>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</si>
  <si>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</si>
  <si>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</si>
  <si>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</si>
  <si>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</si>
  <si>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</si>
  <si>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</si>
  <si>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</si>
  <si>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</si>
  <si>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</si>
  <si>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</si>
  <si>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</si>
  <si>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</si>
  <si>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</si>
  <si>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</si>
  <si>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</si>
  <si>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</si>
  <si>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</si>
  <si>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</si>
  <si>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</si>
  <si>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</si>
  <si>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</si>
  <si>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</si>
  <si>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</si>
  <si>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</si>
  <si>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</si>
  <si>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</si>
  <si>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</si>
  <si>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</si>
  <si>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</si>
  <si>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</si>
  <si>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</si>
  <si>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</si>
  <si>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</si>
  <si>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</si>
  <si>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</si>
  <si>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</si>
  <si>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</si>
  <si>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</si>
  <si>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</si>
  <si>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</si>
  <si>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</si>
  <si>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</si>
  <si>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</si>
  <si>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</si>
  <si>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</si>
  <si>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</si>
  <si>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</si>
  <si>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</si>
  <si>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</si>
  <si>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</si>
  <si>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</si>
  <si>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</si>
  <si>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</si>
  <si>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</si>
  <si>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</si>
  <si>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</si>
  <si>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</si>
  <si>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</si>
  <si>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</si>
  <si>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</si>
  <si>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</si>
  <si>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</si>
  <si>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</si>
  <si>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</si>
  <si>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</si>
  <si>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</si>
  <si>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</si>
  <si>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</si>
  <si>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</si>
  <si>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</si>
  <si>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</si>
  <si>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</si>
  <si>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</si>
  <si>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</si>
  <si>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</si>
  <si>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</si>
  <si>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</si>
  <si>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</si>
  <si>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</si>
  <si>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</si>
  <si>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</si>
  <si>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</si>
  <si>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</si>
  <si>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</si>
  <si>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</si>
  <si>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</si>
  <si>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</si>
  <si>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</si>
  <si>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</si>
  <si>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</si>
  <si>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</si>
  <si>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</si>
  <si>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</si>
  <si>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</si>
  <si>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</si>
  <si>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</si>
  <si>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</si>
  <si>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</si>
  <si>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</si>
  <si>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</si>
  <si>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</si>
  <si>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</si>
  <si>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</si>
  <si>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</si>
  <si>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</si>
  <si>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</si>
  <si>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</si>
  <si>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</si>
  <si>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</si>
  <si>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</si>
  <si>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</si>
  <si>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</si>
  <si>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</si>
  <si>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</si>
  <si>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</si>
  <si>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</si>
  <si>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</si>
  <si>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</si>
  <si>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</si>
  <si>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</si>
  <si>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</si>
  <si>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</si>
  <si>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</si>
  <si>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</si>
  <si>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</si>
  <si>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</si>
  <si>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</si>
  <si>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</si>
  <si>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</si>
  <si>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</si>
  <si>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</si>
  <si>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</si>
  <si>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</si>
  <si>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</si>
  <si>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</si>
  <si>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</si>
  <si>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</si>
  <si>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</si>
  <si>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</si>
  <si>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</si>
  <si>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</si>
  <si>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</si>
  <si>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</si>
  <si>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</si>
  <si>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</si>
  <si>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</si>
  <si>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</si>
  <si>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</si>
  <si>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</si>
  <si>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</si>
  <si>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</si>
  <si>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</si>
  <si>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</si>
  <si>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</si>
  <si>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</si>
  <si>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</si>
  <si>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</si>
  <si>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</si>
  <si>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</si>
  <si>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</si>
  <si>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</si>
  <si>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</si>
  <si>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</si>
  <si>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</si>
  <si>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</si>
  <si>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</si>
  <si>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</si>
  <si>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</si>
  <si>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</si>
  <si>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</si>
  <si>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</si>
  <si>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</si>
  <si>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</si>
  <si>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</si>
  <si>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</si>
  <si>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</si>
  <si>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</si>
  <si>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</si>
  <si>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</si>
  <si>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</si>
  <si>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</si>
  <si>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</si>
  <si>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</si>
  <si>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</si>
  <si>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</si>
  <si>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</si>
  <si>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</si>
  <si>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</si>
  <si>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</si>
  <si>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</si>
  <si>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</si>
  <si>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</si>
  <si>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</si>
  <si>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</si>
  <si>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</si>
  <si>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</si>
  <si>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</si>
  <si>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</si>
  <si>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</si>
  <si>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</si>
  <si>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</si>
  <si>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</si>
  <si>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</si>
  <si>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</si>
  <si>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</si>
  <si>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</si>
  <si>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</si>
  <si>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</si>
  <si>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</si>
  <si>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</si>
  <si>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</si>
  <si>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</si>
  <si>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</si>
  <si>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</si>
  <si>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</si>
  <si>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</si>
  <si>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</si>
  <si>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</si>
  <si>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</si>
  <si>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</si>
  <si>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</si>
  <si>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</si>
  <si>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</si>
  <si>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</si>
  <si>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</si>
  <si>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</si>
  <si>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</si>
  <si>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</si>
  <si>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</si>
  <si>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</si>
  <si>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</si>
  <si>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</si>
  <si>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</si>
  <si>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</si>
  <si>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</si>
  <si>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</si>
  <si>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</si>
  <si>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</si>
  <si>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</si>
  <si>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</si>
  <si>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</si>
  <si>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</si>
  <si>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</si>
  <si>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</si>
  <si>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</si>
  <si>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</si>
  <si>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</si>
  <si>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</si>
  <si>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</si>
  <si>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</si>
  <si>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</si>
  <si>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</si>
  <si>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</si>
  <si>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</si>
  <si>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</si>
  <si>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</si>
  <si>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</si>
  <si>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</si>
  <si>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</si>
  <si>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</si>
  <si>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</si>
  <si>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</si>
  <si>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</si>
  <si>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</si>
  <si>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</si>
  <si>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</si>
  <si>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</si>
  <si>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</si>
  <si>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</si>
  <si>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</si>
  <si>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</si>
  <si>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</si>
  <si>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</si>
  <si>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</si>
  <si>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</si>
  <si>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</si>
  <si>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</si>
  <si>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</si>
  <si>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</si>
  <si>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</si>
  <si>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</si>
  <si>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</si>
  <si>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</si>
  <si>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</si>
  <si>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</si>
  <si>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</si>
  <si>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</si>
  <si>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</si>
  <si>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</si>
  <si>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</si>
  <si>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</si>
  <si>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</si>
  <si>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</si>
  <si>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</si>
  <si>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</si>
  <si>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</si>
  <si>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</si>
  <si>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</si>
  <si>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</si>
  <si>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</si>
  <si>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</si>
  <si>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</si>
  <si>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</si>
  <si>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</si>
  <si>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</si>
  <si>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</si>
  <si>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</si>
  <si>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</si>
  <si>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</si>
  <si>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</si>
  <si>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</si>
  <si>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</si>
  <si>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</si>
  <si>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</si>
  <si>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</si>
  <si>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</si>
  <si>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</si>
  <si>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</si>
  <si>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</si>
  <si>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</si>
  <si>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</si>
  <si>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</si>
  <si>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</si>
  <si>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</si>
  <si>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</si>
  <si>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</si>
  <si>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</si>
  <si>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</si>
  <si>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</si>
  <si>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</si>
  <si>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</si>
  <si>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</si>
  <si>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</si>
  <si>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</si>
  <si>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</si>
  <si>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</si>
  <si>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</si>
  <si>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</si>
  <si>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</si>
  <si>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</si>
  <si>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</si>
  <si>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</si>
  <si>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</si>
  <si>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</si>
  <si>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</si>
  <si>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</si>
  <si>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</si>
  <si>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</si>
  <si>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</si>
  <si>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</si>
  <si>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</si>
  <si>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</si>
  <si>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</si>
  <si>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</si>
  <si>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</si>
  <si>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</si>
  <si>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</si>
  <si>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</si>
  <si>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</si>
  <si>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</si>
  <si>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</si>
  <si>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</si>
  <si>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</si>
  <si>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</si>
  <si>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</si>
  <si>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</si>
  <si>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</si>
  <si>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</si>
  <si>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</si>
  <si>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</si>
  <si>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</si>
  <si>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</si>
  <si>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</si>
  <si>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</si>
  <si>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</si>
  <si>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</si>
  <si>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</si>
  <si>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</si>
  <si>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</si>
  <si>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</si>
  <si>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</si>
  <si>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</si>
  <si>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</si>
  <si>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</si>
  <si>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</si>
  <si>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</si>
  <si>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</si>
  <si>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</si>
  <si>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</si>
  <si>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</si>
  <si>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</si>
  <si>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</si>
  <si>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</si>
  <si>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</si>
  <si>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</si>
  <si>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</si>
  <si>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</si>
  <si>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</si>
  <si>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</si>
  <si>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</si>
  <si>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</si>
  <si>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</si>
  <si>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</si>
  <si>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</si>
  <si>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</si>
  <si>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</si>
  <si>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</si>
  <si>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</si>
  <si>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</si>
  <si>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</si>
  <si>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</si>
  <si>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</si>
  <si>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</si>
  <si>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</si>
  <si>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</si>
  <si>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</si>
  <si>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</si>
  <si>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</si>
  <si>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</si>
  <si>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</si>
  <si>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</si>
  <si>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</si>
  <si>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</si>
  <si>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</si>
  <si>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</si>
  <si>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</si>
  <si>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</si>
  <si>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</si>
  <si>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</si>
  <si>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</si>
  <si>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</si>
  <si>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</si>
  <si>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</si>
  <si>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</si>
  <si>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</si>
  <si>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</si>
  <si>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</si>
  <si>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</si>
  <si>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</si>
  <si>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</si>
  <si>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</si>
  <si>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</si>
  <si>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</si>
  <si>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</si>
  <si>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</si>
  <si>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</si>
  <si>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</si>
  <si>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</si>
  <si>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</si>
  <si>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</si>
  <si>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</si>
  <si>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</si>
  <si>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</si>
  <si>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</si>
  <si>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</si>
  <si>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</si>
  <si>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</si>
  <si>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</si>
  <si>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</si>
  <si>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</si>
  <si>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</si>
  <si>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</si>
  <si>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</si>
  <si>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</si>
  <si>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</si>
  <si>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</si>
  <si>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</si>
  <si>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</si>
  <si>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</si>
  <si>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</si>
  <si>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</si>
  <si>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</si>
  <si>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</si>
  <si>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</si>
  <si>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</si>
  <si>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</si>
  <si>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</si>
  <si>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</si>
  <si>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</si>
  <si>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</si>
  <si>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</si>
  <si>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</si>
  <si>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</si>
  <si>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</si>
  <si>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</si>
  <si>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</si>
  <si>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</si>
  <si>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</si>
  <si>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</si>
  <si>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</si>
  <si>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</si>
  <si>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</si>
  <si>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</si>
  <si>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</si>
  <si>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</si>
  <si>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</si>
  <si>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</si>
  <si>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</si>
  <si>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</si>
  <si>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</si>
  <si>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</si>
  <si>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</si>
  <si>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</si>
  <si>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</si>
  <si>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</si>
  <si>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</si>
  <si>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</si>
  <si>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</si>
  <si>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</si>
  <si>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</si>
  <si>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</si>
  <si>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</si>
  <si>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</si>
  <si>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</si>
  <si>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</si>
  <si>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</si>
  <si>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</si>
  <si>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</si>
  <si>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</si>
  <si>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</si>
  <si>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</si>
  <si>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</si>
  <si>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</si>
  <si>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</si>
  <si>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</si>
  <si>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</si>
  <si>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</si>
  <si>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</si>
  <si>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</si>
  <si>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</si>
  <si>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</si>
  <si>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</si>
  <si>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</si>
  <si>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</si>
  <si>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</si>
  <si>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</si>
  <si>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</si>
  <si>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</si>
  <si>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</si>
  <si>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</si>
  <si>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</si>
  <si>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</si>
  <si>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</si>
  <si>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</si>
  <si>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</si>
  <si>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</si>
  <si>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</si>
  <si>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</si>
  <si>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</si>
  <si>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</si>
  <si>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</si>
  <si>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</si>
  <si>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</si>
  <si>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</si>
  <si>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</si>
  <si>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</si>
  <si>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</si>
  <si>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</si>
  <si>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</si>
  <si>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</si>
  <si>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</si>
  <si>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</si>
  <si>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</si>
  <si>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</si>
  <si>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</si>
  <si>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</si>
  <si>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</si>
  <si>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</si>
  <si>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</si>
  <si>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</si>
  <si>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</si>
  <si>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</si>
  <si>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</si>
  <si>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</si>
  <si>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</si>
  <si>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</si>
  <si>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</si>
  <si>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</si>
  <si>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</si>
  <si>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</si>
  <si>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</si>
  <si>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</si>
  <si>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</si>
  <si>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</si>
  <si>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</si>
  <si>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</si>
  <si>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</si>
  <si>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</si>
  <si>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</si>
  <si>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</si>
  <si>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</si>
  <si>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</si>
  <si>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</si>
  <si>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</si>
  <si>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</si>
  <si>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</si>
  <si>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</si>
  <si>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</si>
  <si>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</si>
  <si>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</si>
  <si>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</si>
  <si>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</si>
  <si>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</si>
  <si>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</si>
  <si>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</si>
  <si>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</si>
  <si>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</si>
  <si>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</si>
  <si>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</si>
  <si>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</si>
  <si>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</si>
  <si>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</si>
  <si>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</si>
  <si>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</si>
  <si>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</si>
  <si>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</si>
  <si>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</si>
  <si>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</si>
  <si>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</si>
  <si>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</si>
  <si>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</si>
  <si>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</si>
  <si>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</si>
  <si>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</si>
  <si>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</si>
  <si>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</si>
  <si>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</si>
  <si>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</si>
  <si>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</si>
  <si>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</si>
  <si>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</si>
  <si>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</si>
  <si>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</si>
  <si>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</si>
  <si>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</si>
  <si>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</si>
  <si>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</si>
  <si>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</si>
  <si>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</si>
  <si>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</si>
  <si>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</si>
  <si>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</si>
  <si>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</si>
  <si>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</si>
  <si>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</si>
  <si>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</si>
  <si>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</si>
  <si>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</si>
  <si>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</si>
  <si>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</si>
  <si>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</si>
  <si>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</si>
  <si>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</si>
  <si>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</si>
  <si>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</si>
  <si>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</si>
  <si>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</si>
  <si>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</si>
  <si>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</si>
  <si>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</si>
  <si>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</si>
  <si>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</si>
  <si>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</si>
  <si>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</si>
  <si>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</si>
  <si>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</si>
  <si>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</si>
  <si>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</si>
  <si>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</si>
  <si>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</si>
  <si>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</si>
  <si>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</si>
  <si>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</si>
  <si>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</si>
  <si>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</si>
  <si>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</si>
  <si>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</si>
  <si>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</si>
  <si>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</si>
  <si>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</si>
  <si>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</si>
  <si>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</si>
  <si>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</si>
  <si>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</si>
  <si>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</si>
  <si>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</si>
  <si>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</si>
  <si>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</si>
  <si>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</si>
  <si>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</si>
  <si>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</si>
  <si>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</si>
  <si>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</si>
  <si>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</si>
  <si>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</si>
  <si>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</si>
  <si>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</si>
  <si>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</si>
  <si>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</si>
  <si>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</si>
  <si>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</si>
  <si>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</si>
  <si>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</si>
  <si>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</si>
  <si>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</si>
  <si>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</si>
  <si>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</si>
  <si>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</si>
  <si>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</si>
  <si>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</si>
  <si>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</si>
  <si>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</si>
  <si>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</si>
  <si>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</si>
  <si>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</si>
  <si>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</si>
  <si>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</si>
  <si>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</si>
  <si>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</si>
  <si>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</si>
  <si>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</si>
  <si>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</si>
  <si>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</si>
  <si>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</si>
  <si>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</si>
  <si>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</si>
  <si>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</si>
  <si>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</si>
  <si>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</si>
  <si>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</si>
  <si>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</si>
  <si>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</si>
  <si>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</si>
  <si>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</si>
  <si>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</si>
  <si>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</si>
  <si>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</si>
  <si>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</si>
  <si>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</si>
  <si>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</si>
  <si>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</si>
  <si>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</si>
  <si>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</si>
  <si>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</si>
  <si>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</si>
  <si>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</si>
  <si>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</si>
  <si>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</si>
  <si>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</si>
  <si>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</si>
  <si>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</si>
  <si>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</si>
  <si>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</si>
  <si>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</si>
  <si>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</si>
  <si>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</si>
  <si>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</si>
  <si>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</si>
  <si>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</si>
  <si>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</si>
  <si>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</si>
  <si>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</si>
  <si>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</si>
  <si>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</si>
  <si>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</si>
  <si>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</si>
  <si>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</si>
  <si>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</si>
  <si>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</si>
  <si>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</si>
  <si>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</si>
  <si>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</si>
  <si>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</si>
  <si>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</si>
  <si>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</si>
  <si>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</si>
  <si>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</si>
  <si>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</si>
  <si>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</si>
  <si>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</si>
  <si>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</si>
  <si>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</si>
  <si>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</si>
  <si>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</si>
  <si>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</si>
  <si>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</si>
  <si>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</si>
  <si>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</si>
  <si>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</si>
  <si>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</si>
  <si>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</si>
  <si>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</si>
  <si>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</si>
  <si>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</si>
  <si>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</si>
  <si>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</si>
  <si>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</si>
  <si>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</si>
  <si>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</si>
  <si>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</si>
  <si>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</si>
  <si>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</si>
  <si>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</si>
  <si>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</si>
  <si>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</si>
  <si>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</si>
  <si>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</si>
  <si>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</si>
  <si>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</si>
  <si>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</si>
  <si>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</si>
  <si>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</si>
  <si>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</si>
  <si>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</si>
  <si>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</si>
  <si>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</si>
  <si>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</si>
  <si>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</si>
  <si>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</si>
  <si>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</si>
  <si>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</si>
  <si>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</si>
  <si>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</si>
  <si>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</si>
  <si>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</si>
  <si>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</si>
  <si>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</si>
  <si>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</si>
  <si>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</si>
  <si>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</si>
  <si>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</si>
  <si>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</si>
  <si>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</si>
  <si>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</si>
  <si>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</si>
  <si>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</si>
  <si>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</si>
  <si>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</si>
  <si>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</si>
  <si>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</si>
  <si>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</si>
  <si>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</si>
  <si>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</si>
  <si>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</si>
  <si>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</si>
  <si>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</si>
  <si>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</si>
  <si>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</si>
  <si>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</si>
  <si>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</si>
  <si>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</si>
  <si>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</si>
  <si>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</si>
  <si>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</si>
  <si>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</si>
  <si>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</si>
  <si>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</si>
  <si>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</si>
  <si>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</si>
  <si>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</si>
  <si>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</si>
  <si>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</si>
  <si>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</si>
  <si>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</si>
  <si>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</si>
  <si>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</si>
  <si>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</si>
  <si>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</si>
  <si>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</si>
  <si>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</si>
  <si>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</si>
  <si>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</si>
  <si>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</si>
  <si>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</si>
  <si>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</si>
  <si>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</si>
  <si>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</si>
  <si>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</si>
  <si>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</si>
  <si>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</si>
  <si>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</si>
  <si>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</si>
  <si>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</si>
  <si>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</si>
  <si>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</si>
  <si>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</si>
  <si>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</si>
  <si>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</si>
  <si>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</si>
  <si>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</si>
  <si>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</si>
  <si>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</si>
  <si>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</si>
  <si>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</si>
  <si>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</si>
  <si>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</si>
  <si>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</si>
  <si>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</si>
  <si>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</si>
  <si>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</si>
  <si>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</si>
  <si>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</si>
  <si>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</si>
  <si>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</si>
  <si>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</si>
  <si>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</si>
  <si>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</si>
  <si>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</si>
  <si>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</si>
  <si>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</si>
  <si>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</si>
  <si>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</si>
  <si>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</si>
  <si>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</si>
  <si>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</si>
  <si>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</si>
  <si>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</si>
  <si>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</si>
  <si>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</si>
  <si>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</si>
  <si>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</si>
  <si>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</si>
  <si>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</si>
  <si>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</si>
  <si>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</si>
  <si>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</si>
  <si>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</si>
  <si>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</si>
  <si>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</si>
  <si>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</si>
  <si>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</si>
  <si>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</si>
  <si>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</si>
  <si>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</si>
  <si>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</si>
  <si>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</si>
  <si>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</si>
  <si>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</si>
  <si>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</si>
  <si>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</si>
  <si>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</si>
  <si>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</si>
  <si>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</si>
  <si>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</si>
  <si>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</si>
  <si>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</si>
  <si>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</si>
  <si>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</si>
  <si>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</si>
  <si>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</si>
  <si>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</si>
  <si>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</si>
  <si>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</si>
  <si>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</si>
  <si>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</si>
  <si>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</si>
  <si>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</si>
  <si>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</si>
  <si>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</si>
  <si>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</si>
  <si>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</si>
  <si>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</si>
  <si>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</si>
  <si>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</si>
  <si>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</si>
  <si>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</si>
  <si>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</si>
  <si>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</si>
  <si>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</si>
  <si>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</si>
  <si>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</si>
  <si>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</si>
  <si>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</si>
  <si>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</si>
  <si>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</si>
  <si>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</si>
  <si>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</si>
  <si>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</si>
  <si>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</si>
  <si>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</si>
  <si>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</si>
  <si>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</si>
  <si>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</si>
  <si>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</si>
  <si>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</si>
  <si>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</si>
  <si>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</si>
  <si>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</si>
  <si>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</si>
  <si>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</si>
  <si>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</si>
  <si>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</si>
  <si>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</si>
  <si>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</si>
  <si>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</si>
  <si>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</si>
  <si>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</si>
  <si>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</si>
  <si>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</si>
  <si>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</si>
  <si>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</si>
  <si>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</si>
  <si>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</si>
  <si>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</si>
  <si>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</si>
  <si>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</si>
  <si>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</si>
  <si>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</si>
  <si>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</si>
  <si>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</si>
  <si>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</si>
  <si>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</si>
  <si>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</si>
  <si>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</si>
  <si>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</si>
  <si>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</si>
  <si>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</si>
  <si>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</si>
  <si>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</si>
  <si>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</si>
  <si>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</si>
  <si>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</si>
  <si>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</si>
  <si>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</si>
  <si>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</si>
  <si>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</si>
  <si>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</si>
  <si>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</si>
  <si>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</si>
  <si>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</si>
  <si>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</si>
  <si>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</si>
  <si>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</si>
  <si>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</si>
  <si>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</si>
  <si>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</si>
  <si>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</si>
  <si>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</si>
  <si>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</si>
  <si>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</si>
  <si>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</si>
  <si>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</si>
  <si>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</si>
  <si>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</si>
  <si>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</si>
  <si>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</si>
  <si>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</si>
  <si>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</si>
  <si>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</si>
  <si>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</si>
  <si>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</si>
  <si>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</si>
  <si>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</si>
  <si>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</si>
  <si>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</si>
  <si>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</si>
  <si>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</si>
  <si>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</si>
  <si>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</si>
  <si>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</si>
  <si>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</si>
  <si>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</si>
  <si>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</si>
  <si>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</si>
  <si>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</si>
  <si>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</si>
  <si>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</si>
  <si>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</si>
  <si>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</si>
  <si>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</si>
  <si>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</si>
  <si>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</si>
  <si>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</si>
  <si>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</si>
  <si>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</si>
  <si>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</si>
  <si>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</si>
  <si>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</si>
  <si>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</si>
  <si>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</si>
  <si>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</si>
  <si>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</si>
  <si>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</si>
  <si>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</si>
  <si>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</si>
  <si>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</si>
  <si>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</si>
  <si>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</si>
  <si>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</si>
  <si>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</si>
  <si>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</si>
  <si>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</si>
  <si>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</si>
  <si>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</si>
  <si>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</si>
  <si>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</si>
  <si>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</si>
  <si>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</si>
  <si>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</si>
  <si>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</si>
  <si>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</si>
  <si>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</si>
  <si>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</si>
  <si>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</si>
  <si>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</si>
  <si>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</si>
  <si>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</si>
  <si>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</si>
  <si>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</si>
  <si>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</si>
  <si>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</si>
  <si>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</si>
  <si>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</si>
  <si>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</si>
  <si>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</si>
  <si>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</si>
  <si>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</si>
  <si>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</si>
  <si>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</si>
  <si>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</si>
  <si>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</si>
  <si>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</si>
  <si>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</si>
  <si>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</si>
  <si>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</si>
  <si>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</si>
  <si>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</si>
  <si>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</si>
  <si>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</si>
  <si>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</si>
  <si>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</si>
  <si>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</si>
  <si>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</si>
  <si>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</si>
  <si>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</si>
  <si>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</si>
  <si>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</si>
  <si>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</si>
  <si>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</si>
  <si>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</si>
  <si>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</si>
  <si>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</si>
  <si>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</si>
  <si>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</si>
  <si>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</si>
  <si>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</si>
  <si>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</si>
  <si>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</si>
  <si>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</si>
  <si>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</si>
  <si>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</si>
  <si>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</si>
  <si>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</si>
  <si>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</si>
  <si>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</si>
  <si>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</si>
  <si>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</si>
  <si>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</si>
  <si>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</si>
  <si>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</si>
  <si>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</si>
  <si>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</si>
  <si>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</si>
  <si>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</si>
  <si>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</si>
  <si>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</si>
  <si>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</si>
  <si>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</si>
  <si>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</si>
  <si>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</si>
  <si>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</si>
  <si>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</si>
  <si>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</si>
  <si>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</si>
  <si>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</si>
  <si>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</si>
  <si>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</si>
  <si>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</si>
  <si>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</si>
  <si>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</si>
  <si>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</si>
  <si>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</si>
  <si>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</si>
  <si>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</si>
  <si>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</si>
  <si>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</si>
  <si>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</si>
  <si>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</si>
  <si>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</si>
  <si>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</si>
  <si>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</si>
  <si>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</si>
  <si>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</si>
  <si>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</si>
  <si>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</si>
  <si>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</si>
  <si>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</si>
  <si>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</si>
  <si>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</si>
  <si>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</si>
  <si>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</si>
  <si>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</si>
  <si>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</si>
  <si>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</si>
  <si>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</si>
  <si>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</si>
  <si>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</si>
  <si>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</si>
  <si>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</si>
  <si>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</si>
  <si>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</si>
  <si>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</si>
  <si>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</si>
  <si>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</si>
  <si>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</si>
  <si>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</si>
  <si>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</si>
  <si>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</si>
  <si>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</si>
  <si>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</si>
  <si>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</si>
  <si>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</si>
  <si>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</si>
  <si>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</si>
  <si>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</si>
  <si>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</si>
  <si>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</si>
  <si>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</si>
  <si>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</si>
  <si>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</si>
  <si>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</si>
  <si>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</si>
  <si>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</si>
  <si>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</si>
  <si>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</si>
  <si>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</si>
  <si>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</si>
  <si>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</si>
  <si>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</si>
  <si>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</si>
  <si>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</si>
  <si>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</si>
  <si>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</si>
  <si>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</si>
  <si>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</si>
  <si>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</si>
  <si>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</si>
  <si>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</si>
  <si>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</si>
  <si>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</si>
  <si>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</si>
  <si>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</si>
  <si>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</si>
  <si>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</si>
  <si>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</si>
  <si>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</si>
  <si>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</si>
  <si>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</si>
  <si>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</si>
  <si>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</si>
  <si>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</si>
  <si>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</si>
  <si>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</si>
  <si>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</si>
  <si>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</si>
  <si>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</si>
  <si>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</si>
  <si>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</si>
  <si>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</si>
  <si>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</si>
  <si>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</si>
  <si>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</si>
  <si>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</si>
  <si>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</si>
  <si>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</si>
  <si>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</si>
  <si>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</si>
  <si>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</si>
  <si>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</si>
  <si>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</si>
  <si>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</si>
  <si>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</si>
  <si>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</si>
  <si>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</si>
  <si>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</si>
  <si>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</si>
  <si>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</si>
  <si>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</si>
  <si>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</si>
  <si>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</si>
  <si>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</si>
  <si>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</si>
  <si>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</si>
  <si>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</si>
  <si>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</si>
  <si>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</si>
  <si>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</si>
  <si>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</si>
  <si>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</si>
  <si>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</si>
  <si>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</si>
  <si>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</si>
  <si>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</si>
  <si>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</si>
  <si>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</si>
  <si>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</si>
  <si>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</si>
  <si>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</si>
  <si>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</si>
  <si>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</si>
  <si>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</si>
  <si>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</si>
  <si>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</si>
  <si>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</si>
  <si>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</si>
  <si>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</si>
  <si>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</si>
  <si>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</si>
  <si>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</si>
  <si>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</si>
  <si>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</si>
  <si>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</si>
  <si>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</si>
  <si>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</si>
  <si>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</si>
  <si>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</si>
  <si>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</si>
  <si>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</si>
  <si>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</si>
  <si>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</si>
  <si>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</si>
  <si>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</si>
  <si>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</si>
  <si>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</si>
  <si>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</si>
  <si>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</si>
  <si>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</si>
  <si>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</si>
  <si>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</si>
  <si>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</si>
  <si>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</si>
  <si>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</si>
  <si>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</si>
  <si>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</si>
  <si>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</si>
  <si>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</si>
  <si>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</si>
  <si>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</si>
  <si>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</si>
  <si>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</si>
  <si>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</si>
  <si>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</si>
  <si>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</si>
  <si>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</si>
  <si>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</si>
  <si>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</si>
  <si>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</si>
  <si>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</si>
  <si>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</si>
  <si>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</si>
  <si>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</si>
  <si>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</si>
  <si>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</si>
  <si>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</si>
  <si>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</si>
  <si>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</si>
  <si>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</si>
  <si>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</si>
  <si>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</si>
  <si>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</si>
  <si>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</si>
  <si>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</si>
  <si>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</si>
  <si>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</si>
  <si>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</si>
  <si>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</si>
  <si>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</si>
  <si>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</si>
  <si>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</si>
  <si>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</si>
  <si>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</si>
  <si>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</si>
  <si>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</si>
  <si>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</si>
  <si>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</si>
  <si>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</si>
  <si>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</si>
  <si>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</si>
  <si>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</si>
  <si>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</si>
  <si>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</si>
  <si>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</si>
  <si>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</si>
  <si>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</si>
  <si>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</si>
  <si>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</si>
  <si>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</si>
  <si>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</si>
  <si>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</si>
  <si>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</si>
  <si>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</si>
  <si>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</si>
  <si>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</si>
  <si>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</si>
  <si>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</si>
  <si>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</si>
  <si>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</si>
  <si>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</si>
  <si>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</si>
  <si>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</si>
  <si>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</si>
  <si>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</si>
  <si>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</si>
  <si>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</si>
  <si>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</si>
  <si>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</si>
  <si>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</si>
  <si>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</si>
  <si>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</si>
  <si>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</si>
  <si>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</si>
  <si>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</si>
  <si>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</si>
  <si>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</si>
  <si>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</si>
  <si>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</si>
  <si>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</si>
  <si>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</si>
  <si>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</si>
  <si>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</si>
  <si>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</si>
  <si>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</si>
  <si>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</si>
  <si>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</si>
  <si>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</si>
  <si>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</si>
  <si>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</si>
  <si>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</si>
  <si>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</si>
  <si>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</si>
  <si>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</si>
  <si>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</si>
  <si>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</si>
  <si>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</si>
  <si>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</si>
  <si>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</si>
  <si>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</si>
  <si>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</si>
  <si>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</si>
  <si>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</si>
  <si>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</si>
  <si>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</si>
  <si>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</si>
  <si>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</si>
  <si>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</si>
  <si>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</si>
  <si>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</si>
  <si>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</si>
  <si>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</si>
  <si>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</si>
  <si>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</si>
  <si>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</si>
  <si>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</si>
  <si>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</si>
  <si>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</si>
  <si>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</si>
  <si>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</si>
  <si>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</si>
  <si>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</si>
  <si>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</si>
  <si>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</si>
  <si>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</si>
  <si>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</si>
  <si>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</si>
  <si>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</si>
  <si>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</si>
  <si>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</si>
  <si>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</si>
  <si>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</si>
  <si>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</si>
  <si>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</si>
  <si>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</si>
  <si>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</si>
  <si>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</si>
  <si>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</si>
  <si>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</si>
  <si>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</si>
  <si>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</si>
  <si>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</si>
  <si>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</si>
  <si>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</si>
  <si>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</si>
  <si>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</si>
  <si>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</si>
  <si>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</si>
  <si>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</si>
  <si>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</si>
  <si>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</si>
  <si>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</si>
  <si>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</si>
  <si>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</si>
  <si>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</si>
  <si>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</si>
  <si>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</si>
  <si>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</si>
  <si>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</si>
  <si>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</si>
  <si>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</si>
  <si>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</si>
  <si>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</si>
  <si>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</si>
  <si>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</si>
  <si>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</si>
  <si>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</si>
  <si>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</si>
  <si>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</si>
  <si>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</si>
  <si>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</si>
  <si>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</si>
  <si>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</si>
  <si>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</si>
  <si>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</si>
  <si>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</si>
  <si>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</si>
  <si>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</si>
  <si>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</si>
  <si>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</si>
  <si>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</si>
  <si>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</si>
  <si>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</si>
  <si>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</si>
  <si>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</si>
  <si>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</si>
  <si>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</si>
  <si>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</si>
  <si>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</si>
  <si>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</si>
  <si>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</si>
  <si>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</si>
  <si>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</si>
  <si>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</si>
  <si>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</si>
  <si>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</si>
  <si>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</si>
  <si>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</si>
  <si>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</si>
  <si>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</si>
  <si>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</si>
  <si>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</si>
  <si>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</si>
  <si>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</si>
  <si>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</si>
  <si>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</si>
  <si>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</si>
  <si>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</si>
  <si>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</si>
  <si>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</si>
  <si>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</si>
  <si>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</si>
  <si>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</si>
  <si>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</si>
  <si>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</si>
  <si>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</si>
  <si>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</si>
  <si>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</si>
  <si>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</si>
  <si>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</si>
  <si>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</si>
  <si>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</si>
  <si>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</si>
  <si>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</si>
  <si>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</si>
  <si>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</si>
  <si>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</si>
  <si>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</si>
  <si>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</si>
  <si>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</si>
  <si>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</si>
  <si>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</si>
  <si>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</si>
  <si>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</si>
  <si>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</si>
  <si>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</si>
  <si>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</si>
  <si>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</si>
  <si>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</si>
  <si>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</si>
  <si>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</si>
  <si>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</si>
  <si>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</si>
  <si>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</si>
  <si>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</si>
  <si>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</si>
  <si>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</si>
  <si>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</si>
  <si>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</si>
  <si>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</si>
  <si>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</si>
  <si>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</si>
  <si>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</si>
  <si>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</si>
  <si>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</si>
  <si>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</si>
  <si>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</si>
  <si>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</si>
  <si>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</si>
  <si>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</si>
  <si>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</si>
  <si>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</si>
  <si>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</si>
  <si>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</si>
  <si>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</si>
  <si>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</si>
  <si>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</si>
  <si>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</si>
  <si>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</si>
  <si>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</si>
  <si>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</si>
  <si>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</si>
  <si>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</si>
  <si>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</si>
  <si>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</si>
  <si>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</si>
  <si>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</si>
  <si>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</si>
  <si>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</si>
  <si>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</si>
  <si>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</si>
  <si>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</si>
  <si>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</si>
  <si>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</si>
  <si>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</si>
  <si>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</si>
  <si>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</si>
  <si>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</si>
  <si>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</si>
  <si>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</si>
  <si>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</si>
  <si>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</si>
  <si>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</si>
  <si>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</si>
  <si>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</si>
  <si>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</si>
  <si>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</si>
  <si>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</si>
  <si>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</si>
  <si>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</si>
  <si>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</si>
  <si>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</si>
  <si>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</si>
  <si>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</si>
  <si>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</si>
  <si>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</si>
  <si>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</si>
  <si>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</si>
  <si>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</si>
  <si>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</si>
  <si>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</si>
  <si>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</si>
  <si>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</si>
  <si>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</si>
  <si>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</si>
  <si>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</si>
  <si>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</si>
  <si>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</si>
  <si>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</si>
  <si>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</si>
  <si>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</si>
  <si>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</si>
  <si>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</si>
  <si>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</si>
  <si>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</si>
  <si>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</si>
  <si>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</si>
  <si>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</si>
  <si>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</si>
  <si>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</si>
  <si>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</si>
  <si>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</si>
  <si>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</si>
  <si>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</si>
  <si>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</si>
  <si>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</si>
  <si>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</si>
  <si>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</si>
  <si>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</si>
  <si>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</si>
  <si>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</si>
  <si>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</si>
  <si>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</si>
  <si>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</si>
  <si>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</si>
  <si>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</si>
  <si>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</si>
  <si>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</si>
  <si>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</si>
  <si>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</si>
  <si>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</si>
  <si>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</si>
  <si>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</si>
  <si>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</si>
  <si>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</si>
  <si>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</si>
  <si>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</si>
  <si>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</si>
  <si>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</si>
  <si>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</si>
  <si>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</si>
  <si>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</si>
  <si>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</si>
  <si>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</si>
  <si>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</si>
  <si>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</si>
  <si>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</si>
  <si>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</si>
  <si>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</si>
  <si>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</si>
  <si>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</si>
  <si>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</si>
  <si>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</si>
  <si>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</si>
  <si>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</si>
  <si>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</si>
  <si>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</si>
  <si>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</si>
  <si>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</si>
  <si>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</si>
  <si>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</si>
  <si>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</si>
  <si>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</si>
  <si>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</si>
  <si>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</si>
  <si>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</si>
  <si>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</si>
  <si>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</si>
  <si>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</si>
  <si>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</si>
  <si>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</si>
  <si>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</si>
  <si>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</si>
  <si>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</si>
  <si>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</si>
  <si>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</si>
  <si>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</si>
  <si>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</si>
  <si>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</si>
  <si>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</si>
  <si>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</si>
  <si>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</si>
  <si>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</si>
  <si>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</si>
  <si>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</si>
  <si>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</si>
  <si>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</si>
  <si>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</si>
  <si>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</si>
  <si>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</si>
  <si>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</si>
  <si>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</si>
  <si>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</si>
  <si>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</si>
  <si>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</si>
  <si>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</si>
  <si>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</si>
  <si>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</si>
  <si>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</si>
  <si>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</si>
  <si>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</si>
  <si>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</si>
  <si>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</si>
  <si>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</si>
  <si>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</si>
  <si>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</si>
  <si>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</si>
  <si>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</si>
  <si>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</si>
  <si>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</si>
  <si>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</si>
  <si>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</si>
  <si>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</si>
  <si>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</si>
  <si>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</si>
  <si>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</si>
  <si>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</si>
  <si>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</si>
  <si>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</si>
  <si>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</si>
  <si>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</si>
  <si>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</si>
  <si>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</si>
  <si>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</si>
  <si>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</si>
  <si>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</si>
  <si>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</si>
  <si>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</si>
  <si>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</si>
  <si>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</si>
  <si>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</si>
  <si>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</si>
  <si>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</si>
  <si>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</si>
  <si>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</si>
  <si>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</si>
  <si>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</si>
  <si>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</si>
  <si>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</si>
  <si>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</si>
  <si>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</si>
  <si>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</si>
  <si>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</si>
  <si>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</si>
  <si>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</si>
  <si>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</si>
  <si>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</si>
  <si>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</si>
  <si>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</si>
  <si>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</si>
  <si>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</si>
  <si>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</si>
  <si>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</si>
  <si>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</si>
  <si>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</si>
  <si>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</si>
  <si>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</si>
  <si>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</si>
  <si>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</si>
  <si>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</si>
  <si>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</si>
  <si>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</si>
  <si>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</si>
  <si>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</si>
  <si>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</si>
  <si>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</si>
  <si>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</si>
  <si>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</si>
  <si>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</si>
  <si>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</si>
  <si>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</si>
  <si>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</si>
  <si>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</si>
  <si>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</si>
  <si>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</si>
  <si>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</si>
  <si>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</si>
  <si>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</si>
  <si>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</si>
  <si>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</si>
  <si>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</si>
  <si>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</si>
  <si>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</si>
  <si>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</si>
  <si>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</si>
  <si>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</si>
  <si>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</si>
  <si>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</si>
  <si>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</si>
  <si>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</si>
  <si>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</si>
  <si>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</si>
  <si>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</si>
  <si>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</si>
  <si>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</si>
  <si>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</si>
  <si>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</si>
  <si>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</si>
  <si>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</si>
  <si>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</si>
  <si>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</si>
  <si>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</si>
  <si>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</si>
  <si>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</si>
  <si>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</si>
  <si>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</si>
  <si>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</si>
  <si>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</si>
  <si>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</si>
  <si>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</si>
  <si>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</si>
  <si>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</si>
  <si>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</si>
  <si>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</si>
  <si>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</si>
  <si>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</si>
  <si>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</si>
  <si>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</si>
  <si>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</si>
  <si>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</si>
  <si>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</si>
  <si>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</si>
  <si>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</si>
  <si>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</si>
  <si>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</si>
  <si>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</si>
  <si>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</si>
  <si>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</si>
  <si>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</si>
  <si>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</si>
  <si>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</si>
  <si>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</si>
  <si>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</si>
  <si>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</si>
  <si>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</si>
  <si>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</si>
  <si>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</si>
  <si>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</si>
  <si>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</si>
  <si>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</si>
  <si>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</si>
  <si>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</si>
  <si>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</si>
  <si>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</si>
  <si>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</si>
  <si>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</si>
  <si>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</si>
  <si>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</si>
  <si>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</si>
  <si>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</si>
  <si>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</si>
  <si>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</si>
  <si>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</si>
  <si>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</si>
  <si>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</si>
  <si>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</si>
  <si>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</si>
  <si>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</si>
  <si>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</si>
  <si>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</si>
  <si>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</si>
  <si>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</si>
  <si>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</si>
  <si>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</si>
  <si>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</si>
  <si>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</si>
  <si>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</si>
  <si>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</si>
  <si>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</si>
  <si>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</si>
  <si>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</si>
  <si>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</si>
  <si>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</si>
  <si>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</si>
  <si>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</si>
  <si>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</si>
  <si>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</si>
  <si>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</si>
  <si>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</si>
  <si>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</si>
  <si>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</si>
  <si>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</si>
  <si>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</si>
  <si>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</si>
  <si>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</si>
  <si>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</si>
  <si>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</si>
  <si>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</si>
  <si>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</si>
  <si>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</si>
  <si>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</si>
  <si>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</si>
  <si>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</si>
  <si>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</si>
  <si>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</si>
  <si>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</si>
  <si>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</si>
  <si>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</si>
  <si>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</si>
  <si>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</si>
  <si>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</si>
  <si>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</si>
  <si>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</si>
  <si>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</si>
  <si>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</si>
  <si>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</si>
  <si>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</si>
  <si>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</si>
  <si>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</si>
  <si>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</si>
  <si>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</si>
  <si>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</si>
  <si>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</si>
  <si>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</si>
  <si>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</si>
  <si>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</si>
  <si>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</si>
  <si>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</si>
  <si>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</si>
  <si>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</si>
  <si>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</si>
  <si>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</si>
  <si>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</si>
  <si>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</si>
  <si>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</si>
  <si>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</si>
  <si>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</si>
  <si>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</si>
  <si>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</si>
  <si>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</si>
  <si>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</si>
  <si>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</si>
  <si>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</si>
  <si>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</si>
  <si>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</si>
  <si>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</si>
  <si>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</si>
  <si>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</si>
  <si>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</si>
  <si>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</si>
  <si>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</si>
  <si>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</si>
  <si>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</si>
  <si>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</si>
  <si>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</si>
  <si>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</si>
  <si>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</si>
  <si>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</si>
  <si>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</si>
  <si>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</si>
  <si>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</si>
  <si>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</si>
  <si>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</si>
  <si>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</si>
  <si>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</si>
  <si>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</si>
  <si>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</si>
  <si>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</si>
  <si>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</si>
  <si>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</si>
  <si>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</si>
  <si>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</si>
  <si>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</si>
  <si>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</si>
  <si>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</si>
  <si>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</si>
  <si>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</si>
  <si>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</si>
  <si>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</si>
  <si>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</si>
  <si>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</si>
  <si>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</si>
  <si>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</si>
  <si>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</si>
  <si>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</si>
  <si>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</si>
  <si>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</si>
  <si>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</si>
  <si>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</si>
  <si>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</si>
  <si>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</si>
  <si>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</si>
  <si>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</si>
  <si>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</si>
  <si>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</si>
  <si>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</si>
  <si>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</si>
  <si>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</si>
  <si>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</si>
  <si>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</si>
  <si>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</si>
  <si>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</si>
  <si>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</si>
  <si>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</si>
  <si>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</si>
  <si>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</si>
  <si>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</si>
  <si>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</si>
  <si>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</si>
  <si>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</si>
  <si>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</si>
  <si>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</si>
  <si>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</si>
  <si>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</si>
  <si>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</si>
  <si>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</si>
  <si>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</si>
  <si>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</si>
  <si>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</si>
  <si>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</si>
  <si>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</si>
  <si>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</si>
  <si>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</si>
  <si>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</si>
  <si>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</si>
  <si>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</si>
  <si>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</si>
  <si>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</si>
  <si>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</si>
  <si>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</si>
  <si>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</si>
  <si>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</si>
  <si>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</si>
  <si>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</si>
  <si>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</si>
  <si>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</si>
  <si>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</si>
  <si>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</si>
  <si>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</si>
  <si>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</si>
  <si>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</si>
  <si>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</si>
  <si>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</si>
  <si>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</si>
  <si>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</si>
  <si>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</si>
  <si>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</si>
  <si>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</si>
  <si>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</si>
  <si>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</si>
  <si>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</si>
  <si>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</si>
  <si>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</si>
  <si>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</si>
  <si>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</si>
  <si>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</si>
  <si>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</si>
  <si>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</si>
  <si>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</si>
  <si>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</si>
  <si>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</si>
  <si>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</si>
  <si>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</si>
  <si>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</si>
  <si>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</si>
  <si>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</si>
  <si>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</si>
  <si>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</si>
  <si>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</si>
  <si>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</si>
  <si>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</si>
  <si>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</si>
  <si>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</si>
  <si>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</si>
  <si>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</si>
  <si>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</si>
  <si>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</si>
  <si>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</si>
  <si>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</si>
  <si>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</si>
  <si>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</si>
  <si>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</si>
  <si>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</si>
  <si>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</si>
  <si>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</si>
  <si>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</si>
  <si>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</si>
  <si>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</si>
  <si>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</si>
  <si>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</si>
  <si>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</si>
  <si>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</si>
  <si>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</si>
  <si>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</si>
  <si>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</si>
  <si>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</si>
  <si>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</si>
  <si>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</si>
  <si>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</si>
  <si>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</si>
  <si>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</si>
  <si>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</si>
  <si>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</si>
  <si>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</si>
  <si>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</si>
  <si>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</si>
  <si>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</si>
  <si>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</si>
  <si>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</si>
  <si>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</si>
  <si>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</si>
  <si>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</si>
  <si>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</si>
  <si>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</si>
  <si>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</si>
  <si>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</si>
  <si>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</si>
  <si>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</si>
  <si>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</si>
  <si>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</si>
  <si>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</si>
  <si>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</si>
  <si>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</si>
  <si>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</si>
  <si>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</si>
  <si>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</si>
  <si>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</si>
  <si>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</si>
  <si>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</si>
  <si>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</si>
  <si>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</si>
  <si>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</si>
  <si>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</si>
  <si>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</si>
  <si>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</si>
  <si>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</si>
  <si>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</si>
  <si>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</si>
  <si>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</si>
  <si>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</si>
  <si>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</si>
  <si>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</si>
  <si>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</si>
  <si>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</si>
  <si>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</si>
  <si>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</si>
  <si>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</si>
  <si>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</si>
  <si>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</si>
  <si>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</si>
  <si>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</si>
  <si>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</si>
  <si>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</si>
  <si>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</si>
  <si>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</si>
  <si>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</si>
  <si>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</si>
  <si>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</si>
  <si>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</si>
  <si>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</si>
  <si>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</si>
  <si>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</si>
  <si>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</si>
  <si>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</si>
  <si>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</si>
  <si>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</si>
  <si>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</si>
  <si>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</si>
  <si>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</si>
  <si>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</si>
  <si>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</si>
  <si>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</si>
  <si>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</si>
  <si>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</si>
  <si>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</si>
  <si>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</si>
  <si>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</si>
  <si>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</si>
  <si>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</si>
  <si>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</si>
  <si>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</si>
  <si>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</si>
  <si>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</si>
  <si>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</si>
  <si>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</si>
  <si>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</si>
  <si>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</si>
  <si>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</si>
  <si>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</si>
  <si>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</si>
  <si>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</si>
  <si>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</si>
  <si>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</si>
  <si>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</si>
  <si>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</si>
  <si>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</si>
  <si>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</si>
  <si>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</si>
  <si>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</si>
  <si>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</si>
  <si>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</si>
  <si>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</si>
  <si>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</si>
  <si>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</si>
  <si>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</si>
  <si>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</si>
  <si>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</si>
  <si>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</si>
  <si>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</si>
  <si>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</si>
  <si>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</si>
  <si>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</si>
  <si>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</si>
  <si>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</si>
  <si>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</si>
  <si>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</si>
  <si>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</si>
  <si>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</si>
  <si>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</si>
  <si>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</si>
  <si>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</si>
  <si>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</si>
  <si>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</si>
  <si>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</si>
  <si>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</si>
  <si>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</si>
  <si>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</si>
  <si>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</si>
  <si>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</si>
  <si>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</si>
  <si>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</si>
  <si>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</si>
  <si>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</si>
  <si>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</si>
  <si>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</si>
  <si>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</si>
  <si>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</si>
  <si>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</si>
  <si>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</si>
  <si>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</si>
  <si>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</si>
  <si>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</si>
  <si>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</si>
  <si>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</si>
  <si>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</si>
  <si>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</si>
  <si>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</si>
  <si>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</si>
  <si>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</si>
  <si>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</si>
  <si>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</si>
  <si>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</si>
  <si>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</si>
  <si>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</si>
  <si>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</si>
  <si>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</si>
  <si>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</si>
  <si>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</si>
  <si>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</si>
  <si>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</si>
  <si>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</si>
  <si>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</si>
  <si>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</si>
  <si>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</si>
  <si>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</si>
  <si>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</si>
  <si>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</si>
  <si>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</si>
  <si>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</si>
  <si>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</si>
  <si>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</si>
  <si>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</si>
  <si>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</si>
  <si>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</si>
  <si>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</si>
  <si>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</si>
  <si>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</si>
  <si>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</si>
  <si>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</si>
  <si>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</si>
  <si>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</si>
  <si>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</si>
  <si>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</si>
  <si>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</si>
  <si>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</si>
  <si>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</si>
  <si>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</si>
  <si>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</si>
  <si>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</si>
  <si>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</si>
  <si>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</si>
  <si>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</si>
  <si>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</si>
  <si>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</si>
  <si>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</si>
  <si>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</si>
  <si>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</si>
  <si>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</si>
  <si>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</si>
  <si>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</si>
  <si>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</si>
  <si>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</si>
  <si>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</si>
  <si>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</si>
  <si>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</si>
  <si>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</si>
  <si>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</si>
  <si>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</si>
  <si>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</si>
  <si>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</si>
  <si>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</si>
  <si>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</si>
  <si>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</si>
  <si>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</si>
  <si>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</si>
  <si>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</si>
  <si>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</si>
  <si>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</si>
  <si>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</si>
  <si>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</si>
  <si>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</si>
  <si>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</si>
  <si>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</si>
  <si>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</si>
  <si>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</si>
  <si>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</si>
  <si>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</si>
  <si>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</si>
  <si>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</si>
  <si>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</si>
  <si>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</si>
  <si>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</si>
  <si>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</si>
  <si>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</si>
  <si>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</si>
  <si>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</si>
  <si>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</si>
  <si>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</si>
  <si>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</si>
  <si>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</si>
  <si>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</si>
  <si>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</si>
  <si>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</si>
  <si>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</si>
  <si>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</si>
  <si>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</si>
  <si>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</si>
  <si>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</si>
  <si>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</si>
  <si>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</si>
  <si>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</si>
  <si>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</si>
  <si>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</si>
  <si>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</si>
  <si>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</si>
  <si>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</si>
  <si>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</si>
  <si>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</si>
  <si>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</si>
  <si>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</si>
  <si>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</si>
  <si>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</si>
  <si>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</si>
  <si>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</si>
  <si>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</si>
  <si>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</si>
  <si>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</si>
  <si>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</si>
  <si>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</si>
  <si>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</si>
  <si>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</si>
  <si>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</si>
  <si>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</si>
  <si>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</si>
  <si>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</si>
  <si>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</si>
  <si>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</si>
  <si>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</si>
  <si>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</si>
  <si>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</si>
  <si>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</si>
  <si>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</si>
  <si>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</si>
  <si>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</si>
  <si>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</si>
  <si>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</si>
  <si>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</si>
  <si>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</si>
  <si>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</si>
  <si>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</si>
  <si>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</si>
  <si>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</si>
  <si>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</si>
  <si>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</si>
  <si>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</si>
  <si>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</si>
  <si>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</si>
  <si>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</si>
  <si>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</si>
  <si>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</si>
  <si>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</si>
  <si>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</si>
  <si>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</si>
  <si>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</si>
  <si>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</si>
  <si>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</si>
  <si>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</si>
  <si>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</si>
  <si>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</si>
  <si>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</si>
  <si>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</si>
  <si>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</si>
  <si>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</si>
  <si>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</si>
  <si>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</si>
  <si>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</si>
  <si>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</si>
  <si>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</si>
  <si>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</si>
  <si>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</si>
  <si>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</si>
  <si>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</si>
  <si>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</si>
  <si>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</si>
  <si>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</si>
  <si>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</si>
  <si>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</si>
  <si>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</si>
  <si>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</si>
  <si>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</si>
  <si>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</si>
  <si>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</si>
  <si>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</si>
  <si>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</si>
  <si>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</si>
  <si>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</si>
  <si>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</si>
  <si>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</si>
  <si>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</si>
  <si>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</si>
  <si>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</si>
  <si>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</si>
  <si>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</si>
  <si>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</si>
  <si>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</si>
  <si>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</si>
  <si>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</si>
  <si>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</si>
  <si>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</si>
  <si>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</si>
  <si>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</si>
  <si>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</si>
  <si>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</si>
  <si>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</si>
  <si>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</si>
  <si>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</si>
  <si>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</si>
  <si>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</si>
  <si>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</si>
  <si>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</si>
  <si>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</si>
  <si>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</si>
  <si>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</si>
  <si>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</si>
  <si>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</si>
  <si>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</si>
  <si>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</si>
  <si>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</si>
  <si>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</si>
  <si>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</si>
  <si>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</si>
  <si>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</si>
  <si>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</si>
  <si>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</si>
  <si>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</si>
  <si>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</si>
  <si>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</si>
  <si>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</si>
  <si>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</si>
  <si>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</si>
  <si>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</si>
  <si>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</si>
  <si>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</si>
  <si>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</si>
  <si>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</si>
  <si>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</si>
  <si>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</si>
  <si>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</si>
  <si>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</si>
  <si>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</si>
  <si>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</si>
  <si>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</si>
  <si>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</si>
  <si>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</si>
  <si>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</si>
  <si>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</si>
  <si>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</si>
  <si>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</si>
  <si>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</si>
  <si>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</si>
  <si>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</si>
  <si>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</si>
  <si>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</si>
  <si>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</si>
  <si>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</si>
  <si>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</si>
  <si>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</si>
  <si>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</si>
  <si>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</si>
  <si>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</si>
  <si>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</si>
  <si>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</si>
  <si>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</si>
  <si>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</si>
  <si>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</si>
  <si>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</si>
  <si>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</si>
  <si>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</si>
  <si>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</si>
  <si>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</si>
  <si>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</si>
  <si>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</si>
  <si>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</si>
  <si>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</si>
  <si>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</si>
  <si>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</si>
  <si>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</si>
  <si>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</si>
  <si>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</si>
  <si>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</si>
  <si>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</si>
  <si>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</si>
  <si>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</si>
  <si>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</si>
  <si>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</si>
  <si>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</si>
  <si>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</si>
  <si>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</si>
  <si>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</si>
  <si>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</si>
  <si>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</si>
  <si>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</si>
  <si>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</si>
  <si>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</si>
  <si>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</si>
  <si>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</si>
  <si>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</si>
  <si>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</si>
  <si>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</si>
  <si>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</si>
  <si>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</si>
  <si>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</si>
  <si>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</si>
  <si>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</si>
  <si>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</si>
  <si>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</si>
  <si>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</si>
  <si>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</si>
  <si>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</si>
  <si>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</si>
  <si>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</si>
  <si>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</si>
  <si>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</si>
  <si>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</si>
  <si>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</si>
  <si>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</si>
  <si>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</si>
  <si>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</si>
  <si>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</si>
  <si>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</si>
  <si>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</si>
  <si>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</si>
  <si>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</si>
  <si>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</si>
  <si>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</si>
  <si>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</si>
  <si>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</si>
  <si>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</si>
  <si>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</si>
  <si>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</si>
  <si>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</si>
  <si>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</si>
  <si>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</si>
  <si>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</si>
  <si>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</si>
  <si>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</si>
  <si>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</si>
  <si>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</si>
  <si>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</si>
  <si>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</si>
  <si>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</si>
  <si>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</si>
  <si>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</si>
  <si>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</si>
  <si>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</si>
  <si>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</si>
  <si>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</si>
  <si>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</si>
  <si>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</si>
  <si>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</si>
  <si>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</si>
  <si>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</si>
  <si>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</si>
  <si>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</si>
  <si>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</si>
  <si>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</si>
  <si>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</si>
  <si>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</si>
  <si>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</si>
  <si>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</si>
  <si>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</si>
  <si>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</si>
  <si>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</si>
  <si>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</si>
  <si>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</si>
  <si>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</si>
  <si>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</si>
  <si>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</si>
  <si>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</si>
  <si>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</si>
  <si>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</si>
  <si>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</si>
  <si>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</si>
  <si>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</si>
  <si>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</si>
  <si>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</si>
  <si>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</si>
  <si>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</si>
  <si>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</si>
  <si>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</si>
  <si>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</si>
  <si>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</si>
  <si>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</si>
  <si>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</si>
  <si>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</si>
  <si>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</si>
  <si>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</si>
  <si>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</si>
  <si>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</si>
  <si>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</si>
  <si>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</si>
  <si>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</si>
  <si>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</si>
  <si>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</si>
  <si>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</si>
  <si>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</si>
  <si>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</si>
  <si>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</si>
  <si>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</si>
  <si>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</si>
  <si>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</si>
  <si>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</si>
  <si>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</si>
  <si>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</si>
  <si>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</si>
  <si>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</si>
  <si>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</si>
  <si>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</si>
  <si>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</si>
  <si>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</si>
  <si>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</si>
  <si>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</si>
  <si>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</si>
  <si>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</si>
  <si>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</si>
  <si>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</si>
  <si>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</si>
  <si>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</si>
  <si>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</si>
  <si>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</si>
  <si>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</si>
  <si>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</si>
  <si>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</si>
  <si>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</si>
  <si>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</si>
  <si>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</si>
  <si>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</si>
  <si>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</si>
  <si>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</si>
  <si>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</si>
  <si>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</si>
  <si>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</si>
  <si>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</si>
  <si>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</si>
  <si>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</si>
  <si>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</si>
  <si>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</si>
  <si>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</si>
  <si>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</si>
  <si>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</si>
  <si>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</si>
  <si>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</si>
  <si>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</si>
  <si>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</si>
  <si>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</si>
  <si>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</si>
  <si>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</si>
  <si>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</si>
  <si>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</si>
  <si>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</si>
  <si>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</si>
  <si>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</si>
  <si>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</si>
  <si>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</si>
  <si>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</si>
  <si>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</si>
  <si>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</si>
  <si>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</si>
  <si>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</si>
  <si>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</si>
  <si>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</si>
  <si>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</si>
  <si>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</si>
  <si>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</si>
  <si>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</si>
  <si>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</si>
  <si>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</si>
  <si>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</si>
  <si>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</si>
  <si>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</si>
  <si>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</si>
  <si>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</si>
  <si>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</si>
  <si>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</si>
  <si>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</si>
  <si>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</si>
  <si>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</si>
  <si>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</si>
  <si>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</si>
  <si>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</si>
  <si>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</si>
  <si>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</si>
  <si>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</si>
  <si>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</si>
  <si>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</si>
  <si>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</si>
  <si>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</si>
  <si>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</si>
  <si>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</si>
  <si>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</si>
  <si>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</si>
  <si>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</si>
  <si>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</si>
  <si>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</si>
  <si>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</si>
  <si>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</si>
  <si>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</si>
  <si>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</si>
  <si>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</si>
  <si>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</si>
  <si>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</si>
  <si>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</si>
  <si>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</si>
  <si>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</si>
  <si>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</si>
  <si>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</si>
  <si>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</si>
  <si>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</si>
  <si>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</si>
  <si>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</si>
  <si>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</si>
  <si>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</si>
  <si>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</si>
  <si>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</si>
  <si>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</si>
  <si>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</si>
  <si>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</si>
  <si>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</si>
  <si>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</si>
  <si>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</si>
  <si>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</si>
  <si>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</si>
  <si>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</si>
  <si>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</si>
  <si>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</si>
  <si>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</si>
  <si>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</si>
  <si>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</si>
  <si>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</si>
  <si>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</si>
  <si>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</si>
  <si>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</si>
  <si>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</si>
  <si>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</si>
  <si>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</si>
  <si>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</si>
  <si>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</si>
  <si>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</si>
  <si>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</si>
  <si>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</si>
  <si>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</si>
  <si>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</si>
  <si>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</si>
  <si>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</si>
  <si>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</si>
  <si>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</si>
  <si>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</si>
  <si>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</si>
  <si>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</si>
  <si>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</si>
  <si>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</si>
  <si>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</si>
  <si>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</si>
  <si>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</si>
  <si>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</si>
  <si>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</si>
  <si>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</si>
  <si>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</si>
  <si>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</si>
  <si>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</si>
  <si>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</si>
  <si>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</si>
  <si>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</si>
  <si>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</si>
  <si>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</si>
  <si>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</si>
  <si>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</si>
  <si>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</si>
  <si>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</si>
  <si>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</si>
  <si>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</si>
  <si>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</si>
  <si>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</si>
  <si>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</si>
  <si>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</si>
  <si>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</si>
  <si>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</si>
  <si>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</si>
  <si>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</si>
  <si>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</si>
  <si>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</si>
  <si>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</si>
  <si>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</si>
  <si>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</si>
  <si>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</si>
  <si>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</si>
  <si>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</si>
  <si>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</si>
  <si>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</si>
  <si>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</si>
  <si>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</si>
  <si>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</si>
  <si>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</si>
  <si>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</si>
  <si>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</si>
  <si>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</si>
  <si>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</si>
  <si>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</si>
  <si>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</si>
  <si>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</si>
  <si>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</si>
  <si>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</si>
  <si>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</si>
  <si>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</si>
  <si>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</si>
  <si>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</si>
  <si>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</si>
  <si>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</si>
  <si>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</si>
  <si>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</si>
  <si>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</si>
  <si>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</si>
  <si>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</si>
  <si>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</si>
  <si>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</si>
  <si>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</si>
  <si>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</si>
  <si>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</si>
  <si>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</si>
  <si>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</si>
  <si>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</si>
  <si>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</si>
  <si>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</si>
  <si>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</si>
  <si>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</si>
  <si>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</si>
  <si>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</si>
  <si>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</si>
  <si>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</si>
  <si>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</si>
  <si>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</si>
  <si>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</si>
  <si>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</si>
  <si>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</si>
  <si>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</si>
  <si>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</si>
  <si>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</si>
  <si>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</si>
  <si>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</si>
  <si>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</si>
  <si>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</si>
  <si>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</si>
  <si>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</si>
  <si>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</si>
  <si>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</si>
  <si>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</si>
  <si>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</si>
  <si>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</si>
  <si>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</si>
  <si>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</si>
  <si>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</si>
  <si>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</si>
  <si>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</si>
  <si>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</si>
  <si>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</si>
  <si>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</si>
  <si>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</si>
  <si>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</si>
  <si>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</si>
  <si>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</si>
  <si>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</si>
  <si>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</si>
  <si>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</si>
  <si>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</si>
  <si>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</si>
  <si>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</si>
  <si>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</si>
  <si>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</si>
  <si>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</si>
  <si>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</si>
  <si>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</si>
  <si>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</si>
  <si>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</si>
  <si>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</si>
  <si>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</si>
  <si>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</si>
  <si>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</si>
  <si>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</si>
  <si>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</si>
  <si>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</si>
  <si>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</si>
  <si>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</si>
  <si>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</si>
  <si>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</si>
  <si>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</si>
  <si>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</si>
  <si>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</si>
  <si>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</si>
  <si>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</si>
  <si>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</si>
  <si>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</si>
  <si>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</si>
  <si>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</si>
  <si>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</si>
  <si>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</si>
  <si>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</si>
  <si>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</si>
  <si>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</si>
  <si>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</si>
  <si>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</si>
  <si>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</si>
  <si>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</si>
  <si>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</si>
  <si>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</si>
  <si>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</si>
  <si>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</si>
  <si>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</si>
  <si>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</si>
  <si>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</si>
  <si>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</si>
  <si>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</si>
  <si>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</si>
  <si>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</si>
  <si>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</si>
  <si>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</si>
  <si>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</si>
  <si>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</si>
  <si>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</si>
  <si>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</si>
  <si>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</si>
  <si>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</si>
  <si>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</si>
  <si>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</si>
  <si>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</si>
  <si>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</si>
  <si>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</si>
  <si>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</si>
  <si>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</si>
  <si>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</si>
  <si>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</si>
  <si>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</si>
  <si>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</si>
  <si>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</si>
  <si>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</si>
  <si>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</si>
  <si>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</si>
  <si>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</si>
  <si>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</si>
  <si>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</si>
  <si>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</si>
  <si>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</si>
  <si>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</si>
  <si>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</si>
  <si>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</si>
  <si>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</si>
  <si>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</si>
  <si>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</si>
  <si>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</si>
  <si>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</si>
  <si>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</si>
  <si>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</si>
  <si>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</si>
  <si>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</si>
  <si>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</si>
  <si>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</si>
  <si>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</si>
  <si>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</si>
  <si>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</si>
  <si>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</si>
  <si>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</si>
  <si>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</si>
  <si>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</si>
  <si>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</si>
  <si>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</si>
  <si>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</si>
  <si>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</si>
  <si>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</si>
  <si>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</si>
  <si>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</si>
  <si>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</si>
  <si>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</si>
  <si>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</si>
  <si>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</si>
  <si>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</si>
  <si>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</si>
  <si>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</si>
  <si>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</si>
  <si>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</si>
  <si>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</si>
  <si>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</si>
  <si>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</si>
  <si>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</si>
  <si>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</si>
  <si>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</si>
  <si>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</si>
  <si>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</si>
  <si>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</si>
  <si>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</si>
  <si>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</si>
  <si>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</si>
  <si>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</si>
  <si>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</si>
  <si>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</si>
  <si>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</si>
  <si>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</si>
  <si>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</si>
  <si>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</si>
  <si>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</si>
  <si>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</si>
  <si>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</si>
  <si>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</si>
  <si>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</si>
  <si>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</si>
  <si>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</si>
  <si>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</si>
  <si>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</si>
  <si>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</si>
  <si>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</si>
  <si>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</si>
  <si>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</si>
  <si>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</si>
  <si>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</si>
  <si>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</si>
  <si>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</si>
  <si>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</si>
  <si>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</si>
  <si>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</si>
  <si>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</si>
  <si>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</si>
  <si>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</si>
  <si>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</si>
  <si>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</si>
  <si>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</si>
  <si>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</si>
  <si>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</si>
  <si>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</si>
  <si>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</si>
  <si>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</si>
  <si>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</si>
  <si>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</si>
  <si>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</si>
  <si>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</si>
  <si>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</si>
  <si>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</si>
  <si>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</si>
  <si>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</si>
  <si>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</si>
  <si>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</si>
  <si>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</si>
  <si>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</si>
  <si>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</si>
  <si>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</si>
  <si>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</si>
  <si>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</si>
  <si>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</si>
  <si>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</si>
  <si>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</si>
  <si>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</si>
  <si>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</si>
  <si>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</si>
  <si>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</si>
  <si>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</si>
  <si>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</si>
  <si>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</si>
  <si>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</si>
  <si>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</si>
  <si>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</si>
  <si>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</si>
  <si>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</si>
  <si>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</si>
  <si>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</si>
  <si>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</si>
  <si>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</si>
  <si>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</si>
  <si>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</si>
  <si>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</si>
  <si>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</si>
  <si>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</si>
  <si>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</si>
  <si>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</si>
  <si>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</si>
  <si>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</si>
  <si>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</si>
  <si>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</si>
  <si>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</si>
  <si>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</si>
  <si>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</si>
  <si>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</si>
  <si>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</si>
  <si>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</si>
  <si>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</si>
  <si>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</si>
  <si>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</si>
  <si>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</si>
  <si>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</si>
  <si>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</si>
  <si>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</si>
  <si>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</si>
  <si>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</si>
  <si>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</si>
  <si>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</si>
  <si>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</si>
  <si>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</si>
  <si>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</si>
  <si>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</si>
  <si>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</si>
  <si>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</si>
  <si>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</si>
  <si>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</si>
  <si>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</si>
  <si>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</si>
  <si>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</si>
  <si>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</si>
  <si>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</si>
  <si>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</si>
  <si>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</si>
  <si>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</si>
  <si>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</si>
  <si>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</si>
  <si>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</si>
  <si>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</si>
  <si>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</si>
  <si>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</si>
  <si>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</si>
  <si>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</si>
  <si>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</si>
  <si>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</si>
  <si>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</si>
  <si>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</si>
  <si>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</si>
  <si>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</si>
  <si>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</si>
  <si>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</si>
  <si>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</si>
  <si>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</si>
  <si>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</si>
  <si>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</si>
  <si>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</si>
  <si>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</si>
  <si>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</si>
  <si>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</si>
  <si>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</si>
  <si>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</si>
  <si>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</si>
  <si>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</si>
  <si>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</si>
  <si>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</si>
  <si>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</si>
  <si>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</si>
  <si>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</si>
  <si>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</si>
  <si>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</si>
  <si>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</si>
  <si>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</si>
  <si>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</si>
  <si>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</si>
  <si>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</si>
  <si>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</si>
  <si>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</si>
  <si>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</si>
  <si>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</si>
  <si>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</si>
  <si>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</si>
  <si>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</si>
  <si>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</si>
  <si>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</si>
  <si>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</si>
  <si>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</si>
  <si>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</si>
  <si>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</si>
  <si>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</si>
  <si>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</si>
  <si>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</si>
  <si>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</si>
  <si>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</si>
  <si>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</si>
  <si>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</si>
  <si>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</si>
  <si>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</si>
  <si>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</si>
  <si>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</si>
  <si>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</si>
  <si>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</si>
  <si>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</si>
  <si>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</si>
  <si>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</si>
  <si>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</si>
  <si>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</si>
  <si>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</si>
  <si>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</si>
  <si>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</si>
  <si>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</si>
  <si>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</si>
  <si>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</si>
  <si>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</si>
  <si>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</si>
  <si>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</si>
  <si>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</si>
  <si>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</si>
  <si>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</si>
  <si>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</si>
  <si>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</si>
  <si>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</si>
  <si>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</si>
  <si>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</si>
  <si>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</si>
  <si>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</si>
  <si>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</si>
  <si>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</si>
  <si>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</si>
  <si>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</si>
  <si>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</si>
  <si>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</si>
  <si>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</si>
  <si>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</si>
  <si>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</si>
  <si>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</si>
  <si>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</si>
  <si>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</si>
  <si>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</si>
  <si>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</si>
  <si>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</si>
  <si>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</si>
  <si>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</si>
  <si>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</si>
  <si>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</si>
  <si>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</si>
  <si>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</si>
  <si>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</si>
  <si>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</si>
  <si>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</si>
  <si>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</si>
  <si>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</si>
  <si>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</si>
  <si>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</si>
  <si>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</si>
  <si>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</si>
  <si>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</si>
  <si>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</si>
  <si>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</si>
  <si>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</si>
  <si>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</si>
  <si>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</si>
  <si>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</si>
  <si>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</si>
  <si>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</si>
  <si>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</si>
  <si>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</si>
  <si>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</si>
  <si>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</si>
  <si>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</si>
  <si>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</si>
  <si>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</si>
  <si>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</si>
  <si>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</si>
  <si>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</si>
  <si>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</si>
  <si>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</si>
  <si>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</si>
  <si>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</si>
  <si>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</si>
  <si>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</si>
  <si>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</si>
  <si>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</si>
  <si>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</si>
  <si>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</si>
  <si>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</si>
  <si>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</si>
  <si>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</si>
  <si>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</si>
  <si>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</si>
  <si>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</si>
  <si>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</si>
  <si>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</si>
  <si>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</si>
  <si>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</si>
  <si>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</si>
  <si>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</si>
  <si>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</si>
  <si>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</si>
  <si>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</si>
  <si>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</si>
  <si>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</si>
  <si>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</si>
  <si>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</si>
  <si>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</si>
  <si>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</si>
  <si>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</si>
  <si>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</si>
  <si>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</si>
  <si>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</si>
  <si>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</si>
  <si>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</si>
  <si>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</si>
  <si>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</si>
  <si>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</si>
  <si>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</si>
  <si>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</si>
  <si>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</si>
  <si>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</si>
  <si>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</si>
  <si>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</si>
  <si>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</si>
  <si>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</si>
  <si>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</si>
  <si>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</si>
  <si>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</si>
  <si>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</si>
  <si>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</si>
  <si>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</si>
  <si>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</si>
  <si>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</si>
  <si>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</si>
  <si>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</si>
  <si>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</si>
  <si>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</si>
  <si>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</si>
  <si>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</si>
  <si>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</si>
  <si>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</si>
  <si>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</si>
  <si>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</si>
  <si>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</si>
  <si>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</si>
  <si>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</si>
  <si>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</si>
  <si>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</si>
  <si>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</si>
  <si>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</si>
  <si>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</si>
  <si>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</si>
  <si>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</si>
  <si>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</si>
  <si>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</si>
  <si>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</si>
  <si>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</si>
  <si>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</si>
  <si>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</si>
  <si>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</si>
  <si>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</si>
  <si>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</si>
  <si>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</si>
  <si>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</si>
  <si>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</si>
  <si>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</si>
  <si>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</si>
  <si>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</si>
  <si>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</si>
  <si>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</si>
  <si>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</si>
  <si>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</si>
  <si>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</si>
  <si>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</si>
  <si>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</si>
  <si>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</si>
  <si>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</si>
  <si>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</si>
  <si>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</si>
  <si>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</si>
  <si>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</si>
  <si>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</si>
  <si>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</si>
  <si>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</si>
  <si>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</si>
  <si>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</si>
  <si>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</si>
  <si>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</si>
  <si>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</si>
  <si>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</si>
  <si>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</si>
  <si>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</si>
  <si>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</si>
  <si>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</si>
  <si>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</si>
  <si>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</si>
  <si>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</si>
  <si>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</si>
  <si>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</si>
  <si>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</si>
  <si>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</si>
  <si>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</si>
  <si>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</si>
  <si>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</si>
  <si>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</si>
  <si>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</si>
  <si>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</si>
  <si>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</si>
  <si>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</si>
  <si>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</si>
  <si>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</si>
  <si>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</si>
  <si>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</si>
  <si>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</si>
  <si>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</si>
  <si>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</si>
  <si>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</si>
  <si>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</si>
  <si>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</si>
  <si>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</si>
  <si>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</si>
  <si>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</si>
  <si>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</si>
  <si>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</si>
  <si>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</si>
  <si>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</si>
  <si>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</si>
  <si>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</si>
  <si>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</si>
  <si>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</si>
  <si>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</si>
  <si>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</si>
  <si>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</si>
  <si>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</si>
  <si>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</si>
  <si>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</si>
  <si>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</si>
  <si>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</si>
  <si>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</si>
  <si>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</si>
  <si>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</si>
  <si>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</si>
  <si>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</si>
  <si>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</si>
  <si>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</si>
  <si>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</si>
  <si>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</si>
  <si>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</si>
  <si>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</si>
  <si>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</si>
  <si>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</si>
  <si>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</si>
  <si>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</si>
  <si>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</si>
  <si>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</si>
  <si>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</si>
  <si>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</si>
  <si>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</si>
  <si>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</si>
  <si>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</si>
  <si>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</si>
  <si>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</si>
  <si>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</si>
  <si>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</si>
  <si>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</si>
  <si>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</si>
  <si>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</si>
  <si>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</si>
  <si>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</si>
  <si>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</si>
  <si>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</si>
  <si>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</si>
  <si>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</si>
  <si>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</si>
  <si>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</si>
  <si>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</si>
  <si>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</si>
  <si>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</si>
  <si>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</si>
  <si>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</si>
  <si>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</si>
  <si>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</si>
  <si>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</si>
  <si>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</si>
  <si>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</si>
  <si>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</si>
  <si>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</si>
  <si>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</si>
  <si>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</si>
  <si>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</si>
  <si>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</si>
  <si>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</si>
  <si>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</si>
  <si>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</si>
  <si>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</si>
  <si>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</si>
  <si>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</si>
  <si>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</si>
  <si>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</si>
  <si>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</si>
  <si>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</si>
  <si>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</si>
  <si>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</si>
  <si>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</si>
  <si>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</si>
  <si>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</si>
  <si>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</si>
  <si>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</si>
  <si>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</si>
  <si>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</si>
  <si>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</si>
  <si>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</si>
  <si>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</si>
  <si>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</si>
  <si>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</si>
  <si>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</si>
  <si>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</si>
  <si>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</si>
  <si>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</si>
  <si>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</si>
  <si>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</si>
  <si>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</si>
  <si>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</si>
  <si>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</si>
  <si>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</si>
  <si>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</si>
  <si>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</si>
  <si>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</si>
  <si>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</si>
  <si>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</si>
  <si>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</si>
  <si>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</si>
  <si>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</si>
  <si>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</si>
  <si>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</si>
  <si>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</si>
  <si>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</si>
  <si>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</si>
  <si>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</si>
  <si>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</si>
  <si>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</si>
  <si>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</si>
  <si>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</si>
  <si>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</si>
  <si>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</si>
  <si>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</si>
  <si>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</si>
  <si>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</si>
  <si>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</si>
  <si>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</si>
  <si>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</si>
  <si>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</si>
  <si>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</si>
  <si>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</si>
  <si>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</si>
  <si>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</si>
  <si>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</si>
  <si>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</si>
  <si>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</si>
  <si>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</si>
  <si>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</si>
  <si>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</si>
  <si>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</si>
  <si>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</si>
  <si>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</si>
  <si>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</si>
  <si>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</si>
  <si>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</si>
  <si>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</si>
  <si>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</si>
  <si>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</si>
  <si>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</si>
  <si>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</si>
  <si>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</si>
  <si>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</si>
  <si>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</si>
  <si>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</si>
  <si>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</si>
  <si>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</si>
  <si>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</si>
  <si>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</si>
  <si>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</si>
  <si>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</si>
  <si>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</si>
  <si>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</si>
  <si>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</si>
  <si>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</si>
  <si>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</si>
  <si>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</si>
  <si>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</si>
  <si>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</si>
  <si>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</si>
  <si>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</si>
  <si>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</si>
  <si>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</si>
  <si>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</si>
  <si>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</si>
  <si>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</si>
  <si>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</si>
  <si>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</si>
  <si>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</si>
  <si>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</si>
  <si>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</si>
  <si>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</si>
  <si>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</si>
  <si>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</si>
  <si>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</si>
  <si>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</si>
  <si>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</si>
  <si>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</si>
  <si>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</si>
  <si>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</si>
  <si>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</si>
  <si>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</si>
  <si>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</si>
  <si>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</si>
  <si>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</si>
  <si>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</si>
  <si>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</si>
  <si>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</si>
  <si>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</si>
  <si>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</si>
  <si>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</si>
  <si>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</si>
  <si>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</si>
  <si>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</si>
  <si>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</si>
  <si>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</si>
  <si>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</si>
  <si>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</si>
  <si>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</si>
  <si>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</si>
  <si>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</si>
  <si>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</si>
  <si>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</si>
  <si>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</si>
  <si>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</si>
  <si>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</si>
  <si>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</si>
  <si>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</si>
  <si>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</si>
  <si>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</si>
  <si>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</si>
  <si>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</si>
  <si>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</si>
  <si>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</si>
  <si>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</si>
  <si>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</si>
  <si>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</si>
  <si>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</si>
  <si>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</si>
  <si>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</si>
  <si>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</si>
  <si>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</si>
  <si>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</si>
  <si>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</si>
  <si>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</si>
  <si>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</si>
  <si>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</si>
  <si>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</si>
  <si>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</si>
  <si>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</si>
  <si>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</si>
  <si>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</si>
  <si>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</si>
  <si>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</si>
  <si>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</si>
  <si>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</si>
  <si>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</si>
  <si>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</si>
  <si>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</si>
  <si>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</si>
  <si>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</si>
  <si>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</si>
  <si>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</si>
  <si>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</si>
  <si>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</si>
  <si>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</si>
  <si>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</si>
  <si>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</si>
  <si>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</si>
  <si>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</si>
  <si>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</si>
  <si>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</si>
  <si>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</si>
  <si>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</si>
  <si>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</si>
  <si>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</si>
  <si>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</si>
  <si>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</si>
  <si>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</si>
  <si>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</si>
  <si>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</si>
  <si>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</si>
  <si>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</si>
  <si>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</si>
  <si>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</si>
  <si>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</si>
  <si>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</si>
  <si>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</si>
  <si>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</si>
  <si>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</si>
  <si>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</si>
  <si>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</si>
  <si>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</si>
  <si>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</si>
  <si>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</si>
  <si>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</si>
  <si>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</si>
  <si>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</si>
  <si>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</si>
  <si>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</si>
  <si>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</si>
  <si>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</si>
  <si>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</si>
  <si>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</si>
  <si>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</si>
  <si>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</si>
  <si>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</si>
  <si>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</si>
  <si>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</si>
  <si>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</si>
  <si>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</si>
  <si>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</si>
  <si>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</si>
  <si>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</si>
  <si>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</si>
  <si>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</si>
  <si>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</si>
  <si>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</si>
  <si>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</si>
  <si>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</si>
  <si>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</si>
  <si>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</si>
  <si>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</si>
  <si>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</si>
  <si>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</si>
  <si>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</si>
  <si>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</si>
  <si>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</si>
  <si>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</si>
  <si>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</si>
  <si>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</si>
  <si>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</si>
  <si>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</si>
  <si>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</si>
  <si>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</si>
  <si>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</si>
  <si>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</si>
  <si>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</si>
  <si>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</si>
  <si>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</si>
  <si>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</si>
  <si>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</si>
  <si>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</si>
  <si>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</si>
  <si>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</si>
  <si>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</si>
  <si>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</si>
  <si>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</si>
  <si>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</si>
  <si>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</si>
  <si>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</si>
  <si>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</si>
  <si>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</si>
  <si>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</si>
  <si>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</si>
  <si>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</si>
  <si>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</si>
  <si>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</si>
  <si>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</si>
  <si>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</si>
  <si>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</si>
  <si>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</si>
  <si>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</si>
  <si>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</si>
  <si>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</si>
  <si>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</si>
  <si>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</si>
  <si>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</si>
  <si>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</si>
  <si>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</si>
  <si>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</si>
  <si>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</si>
  <si>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</si>
  <si>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</si>
  <si>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</si>
  <si>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</si>
  <si>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</si>
  <si>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</si>
  <si>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</si>
  <si>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</si>
  <si>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</si>
  <si>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</si>
  <si>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</si>
  <si>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</si>
  <si>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</si>
  <si>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</si>
  <si>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</si>
  <si>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</si>
  <si>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</si>
  <si>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</si>
  <si>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</si>
  <si>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</si>
  <si>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</si>
  <si>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</si>
  <si>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</si>
  <si>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</si>
  <si>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</si>
  <si>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</si>
  <si>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</si>
  <si>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</si>
  <si>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</si>
  <si>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</si>
  <si>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</si>
  <si>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</si>
  <si>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</si>
  <si>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</si>
  <si>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</si>
  <si>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</si>
  <si>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</si>
  <si>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</si>
  <si>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</si>
  <si>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</si>
  <si>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</si>
  <si>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</si>
  <si>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</si>
  <si>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</si>
  <si>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</si>
  <si>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</si>
  <si>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</si>
  <si>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</si>
  <si>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</si>
  <si>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</si>
  <si>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</si>
  <si>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</si>
  <si>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</si>
  <si>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</si>
  <si>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</si>
  <si>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</si>
  <si>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</si>
  <si>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</si>
  <si>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</si>
  <si>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</si>
  <si>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</si>
  <si>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</si>
  <si>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</si>
  <si>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</si>
  <si>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</si>
  <si>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</si>
  <si>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</si>
  <si>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</si>
  <si>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</si>
  <si>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</si>
  <si>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</si>
  <si>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</si>
  <si>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</si>
  <si>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</si>
  <si>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</si>
  <si>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</si>
  <si>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</si>
  <si>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</si>
  <si>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</si>
  <si>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</si>
  <si>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</si>
  <si>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</si>
  <si>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</si>
  <si>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</si>
  <si>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</si>
  <si>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</si>
  <si>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</si>
  <si>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</si>
  <si>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</si>
  <si>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</si>
  <si>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</si>
  <si>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</si>
  <si>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</si>
  <si>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</si>
  <si>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</si>
  <si>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</si>
  <si>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</si>
  <si>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</si>
  <si>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</si>
  <si>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</si>
  <si>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</si>
  <si>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</si>
  <si>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</si>
  <si>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</si>
  <si>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</si>
  <si>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</si>
  <si>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</si>
  <si>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</si>
  <si>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</si>
  <si>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</si>
  <si>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</si>
  <si>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</si>
  <si>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</si>
  <si>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</si>
  <si>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</si>
  <si>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</si>
  <si>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</si>
  <si>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</si>
  <si>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</si>
  <si>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</si>
  <si>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</si>
  <si>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</si>
  <si>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</si>
  <si>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</si>
  <si>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</si>
  <si>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</si>
  <si>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</si>
  <si>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</si>
  <si>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</si>
  <si>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</si>
  <si>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</si>
  <si>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</si>
  <si>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</si>
  <si>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</si>
  <si>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</si>
  <si>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</si>
  <si>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</si>
  <si>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</si>
  <si>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</si>
  <si>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</si>
  <si>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</si>
  <si>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</si>
  <si>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</si>
  <si>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</si>
  <si>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</si>
  <si>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</si>
  <si>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</si>
  <si>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</si>
  <si>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</si>
  <si>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</si>
  <si>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</si>
  <si>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</si>
  <si>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</si>
  <si>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</si>
  <si>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</si>
  <si>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</si>
  <si>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</si>
  <si>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</si>
  <si>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</si>
  <si>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</si>
  <si>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</si>
  <si>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</si>
  <si>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</si>
  <si>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</si>
  <si>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</si>
  <si>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</si>
  <si>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</si>
  <si>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</si>
  <si>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</si>
  <si>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</si>
  <si>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</si>
  <si>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</si>
  <si>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</si>
  <si>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</si>
  <si>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</si>
  <si>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</si>
  <si>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</si>
  <si>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</si>
  <si>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</si>
  <si>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</si>
  <si>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</si>
  <si>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</si>
  <si>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</si>
  <si>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</si>
  <si>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</si>
  <si>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</si>
  <si>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</si>
  <si>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</si>
  <si>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</si>
  <si>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</si>
  <si>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</si>
  <si>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</si>
  <si>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</si>
  <si>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</si>
  <si>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</si>
  <si>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</si>
  <si>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</si>
  <si>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</si>
  <si>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</si>
  <si>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</si>
  <si>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</si>
  <si>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</si>
  <si>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</si>
  <si>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</si>
  <si>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</si>
  <si>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</si>
  <si>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</si>
  <si>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</si>
  <si>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</si>
  <si>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</si>
  <si>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</si>
  <si>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</si>
  <si>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</si>
  <si>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</si>
  <si>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</si>
  <si>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</si>
  <si>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</si>
  <si>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</si>
  <si>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</si>
  <si>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</si>
  <si>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</si>
  <si>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</si>
  <si>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</si>
  <si>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</si>
  <si>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</si>
  <si>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</si>
  <si>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</si>
  <si>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</si>
  <si>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</si>
  <si>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</si>
  <si>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</si>
  <si>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</si>
  <si>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</si>
  <si>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</si>
  <si>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</si>
  <si>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</si>
  <si>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</si>
  <si>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</si>
  <si>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</si>
  <si>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</si>
  <si>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</si>
  <si>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</si>
  <si>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</si>
  <si>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</si>
  <si>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</si>
  <si>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</si>
  <si>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</si>
  <si>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</si>
  <si>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</si>
  <si>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</si>
  <si>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</si>
  <si>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</si>
  <si>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</si>
  <si>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</si>
  <si>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</si>
  <si>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</si>
  <si>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</si>
  <si>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</si>
  <si>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</si>
  <si>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</si>
  <si>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</si>
  <si>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</si>
  <si>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</si>
  <si>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</si>
  <si>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</si>
  <si>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</si>
  <si>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</si>
  <si>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</si>
  <si>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</si>
  <si>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</si>
  <si>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</si>
  <si>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</si>
  <si>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</si>
  <si>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</si>
  <si>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</si>
  <si>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</si>
  <si>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</si>
  <si>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</si>
  <si>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</si>
  <si>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</si>
  <si>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</si>
  <si>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</si>
  <si>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</si>
  <si>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</si>
  <si>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</si>
  <si>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</si>
  <si>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</si>
  <si>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</si>
  <si>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</si>
  <si>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</si>
  <si>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</si>
  <si>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</si>
  <si>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</si>
  <si>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</si>
  <si>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</si>
  <si>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</si>
  <si>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</si>
  <si>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</si>
  <si>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</si>
  <si>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</si>
  <si>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</si>
  <si>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</si>
  <si>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</si>
  <si>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</si>
  <si>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</si>
  <si>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</si>
  <si>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</si>
  <si>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</si>
  <si>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</si>
  <si>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</si>
  <si>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</si>
  <si>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</si>
  <si>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</si>
  <si>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</si>
  <si>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</si>
  <si>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</si>
  <si>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</si>
  <si>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</si>
  <si>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</si>
  <si>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</si>
  <si>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</si>
  <si>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</si>
  <si>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</si>
  <si>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</si>
  <si>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</si>
  <si>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</si>
  <si>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</si>
  <si>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</si>
  <si>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</si>
  <si>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</si>
  <si>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</si>
  <si>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</si>
  <si>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</si>
  <si>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</si>
  <si>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</si>
  <si>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</si>
  <si>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</si>
  <si>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</si>
  <si>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</si>
  <si>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</si>
  <si>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</si>
  <si>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</si>
  <si>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</si>
  <si>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</si>
  <si>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</si>
  <si>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</si>
  <si>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</si>
  <si>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</si>
  <si>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</si>
  <si>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</si>
  <si>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</si>
  <si>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</si>
  <si>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</si>
  <si>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</si>
  <si>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</si>
  <si>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</si>
  <si>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</si>
  <si>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</si>
  <si>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</si>
  <si>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</si>
  <si>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</si>
  <si>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</si>
  <si>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</si>
  <si>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</si>
  <si>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</si>
  <si>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</si>
  <si>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</si>
  <si>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</si>
  <si>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</si>
  <si>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</si>
  <si>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</si>
  <si>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</si>
  <si>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</si>
  <si>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</si>
  <si>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</si>
  <si>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</si>
  <si>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</si>
  <si>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</si>
  <si>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</si>
  <si>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</si>
  <si>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</si>
  <si>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</si>
  <si>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</si>
  <si>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</si>
  <si>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</si>
  <si>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</si>
  <si>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</si>
  <si>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</si>
  <si>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</si>
  <si>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</si>
  <si>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</si>
  <si>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</si>
  <si>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</si>
  <si>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</si>
  <si>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</si>
  <si>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</si>
  <si>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</si>
  <si>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</si>
  <si>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</si>
  <si>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</si>
  <si>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</si>
  <si>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</si>
  <si>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</si>
  <si>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</si>
  <si>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</si>
  <si>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</si>
  <si>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</si>
  <si>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</si>
  <si>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</si>
  <si>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</si>
  <si>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</si>
  <si>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</si>
  <si>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</si>
  <si>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</si>
  <si>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</si>
  <si>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</si>
  <si>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</si>
  <si>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</si>
  <si>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</si>
  <si>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</si>
  <si>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</si>
  <si>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</si>
  <si>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</si>
  <si>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</si>
  <si>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</si>
  <si>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</si>
  <si>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</si>
  <si>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</si>
  <si>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</si>
  <si>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</si>
  <si>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</si>
  <si>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</si>
  <si>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</si>
  <si>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</si>
  <si>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</si>
  <si>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</si>
  <si>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</si>
  <si>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</si>
  <si>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</si>
  <si>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</si>
  <si>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</si>
  <si>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</si>
  <si>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</si>
  <si>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</si>
  <si>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</si>
  <si>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</si>
  <si>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</si>
  <si>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</si>
  <si>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</si>
  <si>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</si>
  <si>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</si>
  <si>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</si>
  <si>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</si>
  <si>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</si>
  <si>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</si>
  <si>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</si>
  <si>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</si>
  <si>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</si>
  <si>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</si>
  <si>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</si>
  <si>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</si>
  <si>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</si>
  <si>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</si>
  <si>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</si>
  <si>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</si>
  <si>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</si>
  <si>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</si>
  <si>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</si>
  <si>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</si>
  <si>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</si>
  <si>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</si>
  <si>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</si>
  <si>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</si>
  <si>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</si>
  <si>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</si>
  <si>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</si>
  <si>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</si>
  <si>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</si>
  <si>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</si>
  <si>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</si>
  <si>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</si>
  <si>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</si>
  <si>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</si>
  <si>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</si>
  <si>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</si>
  <si>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</si>
  <si>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</si>
  <si>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</si>
  <si>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</si>
  <si>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</si>
  <si>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</si>
  <si>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</si>
  <si>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</si>
  <si>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</si>
  <si>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</si>
  <si>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</si>
  <si>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</si>
  <si>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</si>
  <si>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</si>
  <si>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</si>
  <si>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</si>
  <si>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</si>
  <si>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</si>
  <si>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</si>
  <si>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</si>
  <si>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</si>
  <si>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</si>
  <si>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</si>
  <si>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</si>
  <si>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</si>
  <si>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</si>
  <si>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</si>
  <si>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</si>
  <si>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</si>
  <si>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</si>
  <si>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</si>
  <si>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</si>
  <si>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</si>
  <si>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</si>
  <si>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</si>
  <si>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</si>
  <si>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</si>
  <si>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</si>
  <si>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</si>
  <si>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</si>
  <si>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</si>
  <si>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</si>
  <si>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</si>
  <si>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</si>
  <si>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</si>
  <si>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</si>
  <si>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</si>
  <si>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</si>
  <si>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</si>
  <si>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</si>
  <si>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</si>
  <si>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</si>
  <si>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</si>
  <si>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</si>
  <si>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</si>
  <si>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</si>
  <si>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</si>
  <si>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</si>
  <si>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</si>
  <si>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</si>
  <si>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</si>
  <si>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</si>
  <si>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</si>
  <si>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</si>
  <si>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</si>
  <si>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</si>
  <si>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</si>
  <si>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</si>
  <si>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</si>
  <si>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</si>
  <si>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</si>
  <si>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</si>
  <si>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</si>
  <si>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</si>
  <si>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</si>
  <si>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</si>
  <si>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</si>
  <si>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</si>
  <si>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</si>
  <si>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</si>
  <si>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</si>
  <si>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</si>
  <si>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</si>
  <si>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</si>
  <si>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</si>
  <si>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</si>
  <si>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</si>
  <si>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</si>
  <si>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</si>
  <si>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</si>
  <si>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</si>
  <si>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</si>
  <si>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</si>
  <si>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</si>
  <si>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</si>
  <si>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</si>
  <si>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</si>
  <si>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</si>
  <si>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</si>
  <si>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</si>
  <si>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</si>
  <si>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</si>
  <si>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</si>
  <si>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</si>
  <si>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</si>
  <si>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</si>
  <si>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</si>
  <si>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</si>
  <si>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</si>
  <si>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</si>
  <si>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</si>
  <si>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</si>
  <si>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</si>
  <si>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</si>
  <si>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</si>
  <si>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</si>
  <si>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</si>
  <si>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</si>
  <si>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</si>
  <si>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</si>
  <si>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</si>
  <si>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</si>
  <si>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</si>
  <si>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</si>
  <si>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</si>
  <si>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</si>
  <si>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</si>
  <si>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</si>
  <si>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</si>
  <si>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</si>
  <si>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</si>
  <si>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</si>
  <si>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</si>
  <si>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</si>
  <si>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</si>
  <si>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</si>
  <si>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</si>
  <si>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</si>
  <si>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</si>
  <si>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</si>
  <si>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</si>
  <si>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</si>
  <si>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</si>
  <si>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</si>
  <si>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</si>
  <si>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</si>
  <si>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</si>
  <si>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</si>
  <si>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</si>
  <si>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</si>
  <si>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</si>
  <si>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</si>
  <si>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</si>
  <si>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</si>
  <si>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</si>
  <si>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</si>
  <si>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</si>
  <si>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</si>
  <si>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</si>
  <si>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</si>
  <si>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</si>
  <si>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</si>
  <si>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</si>
  <si>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</si>
  <si>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</si>
  <si>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</si>
  <si>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</si>
  <si>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</si>
  <si>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</si>
  <si>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</si>
  <si>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</si>
  <si>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</si>
  <si>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</si>
  <si>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</si>
  <si>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</si>
  <si>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</si>
  <si>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</si>
  <si>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</si>
  <si>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</si>
  <si>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</si>
  <si>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</si>
  <si>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</si>
  <si>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</si>
  <si>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</si>
  <si>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</si>
  <si>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</si>
  <si>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</si>
  <si>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</si>
  <si>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</si>
  <si>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</si>
  <si>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</si>
  <si>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</si>
  <si>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</si>
  <si>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</si>
  <si>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</si>
  <si>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</si>
  <si>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</si>
  <si>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</si>
  <si>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</si>
  <si>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</si>
  <si>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</si>
  <si>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</si>
  <si>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</si>
  <si>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</si>
  <si>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</si>
  <si>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</si>
  <si>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</si>
  <si>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</si>
  <si>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</si>
  <si>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</si>
  <si>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</si>
  <si>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</si>
  <si>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</si>
  <si>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</si>
  <si>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</si>
  <si>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</si>
  <si>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</si>
  <si>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</si>
  <si>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</si>
  <si>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</si>
  <si>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</si>
  <si>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</si>
  <si>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</si>
  <si>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</si>
  <si>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</si>
  <si>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</si>
  <si>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</si>
  <si>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</si>
  <si>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</si>
  <si>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</si>
  <si>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</si>
  <si>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</si>
  <si>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</si>
  <si>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</si>
  <si>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</si>
  <si>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</si>
  <si>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</si>
  <si>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</si>
  <si>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</si>
  <si>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</si>
  <si>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</si>
  <si>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</si>
  <si>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</si>
  <si>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</si>
  <si>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</si>
  <si>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</si>
  <si>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</si>
  <si>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</si>
  <si>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</si>
  <si>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</si>
  <si>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</si>
  <si>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</si>
  <si>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</si>
  <si>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</si>
  <si>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</si>
  <si>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</si>
  <si>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</si>
  <si>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</si>
  <si>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</si>
  <si>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</si>
  <si>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</si>
  <si>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</si>
  <si>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</si>
  <si>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</si>
  <si>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</si>
  <si>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</si>
  <si>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</si>
  <si>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</si>
  <si>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</si>
  <si>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</si>
  <si>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</si>
  <si>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</si>
  <si>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</si>
  <si>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</si>
  <si>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</si>
  <si>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</si>
  <si>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</si>
  <si>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</si>
  <si>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</si>
  <si>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</si>
  <si>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</si>
  <si>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</si>
  <si>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</si>
  <si>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</si>
  <si>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</si>
  <si>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</si>
  <si>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</si>
  <si>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</si>
  <si>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</si>
  <si>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</si>
  <si>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</si>
  <si>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</si>
  <si>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</si>
  <si>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</si>
  <si>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</si>
  <si>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</si>
  <si>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</si>
  <si>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</si>
  <si>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</si>
  <si>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</si>
  <si>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</si>
  <si>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</si>
  <si>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</si>
  <si>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</si>
  <si>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</si>
  <si>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</si>
  <si>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</si>
  <si>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</si>
  <si>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</si>
  <si>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</si>
  <si>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</si>
  <si>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</si>
  <si>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</si>
  <si>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</si>
  <si>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</si>
  <si>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</si>
  <si>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</si>
  <si>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</si>
  <si>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</si>
  <si>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</si>
  <si>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</si>
  <si>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</si>
  <si>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</si>
  <si>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</si>
  <si>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</si>
  <si>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</si>
  <si>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</si>
  <si>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</si>
  <si>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</si>
  <si>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</si>
  <si>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</si>
  <si>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</si>
  <si>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</si>
  <si>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</si>
  <si>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</si>
  <si>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</si>
  <si>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</si>
  <si>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</si>
  <si>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</si>
  <si>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</si>
  <si>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</si>
  <si>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</si>
  <si>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</si>
  <si>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</si>
  <si>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</si>
  <si>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</si>
  <si>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</si>
  <si>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</si>
  <si>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</si>
  <si>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</si>
  <si>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</si>
  <si>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</si>
  <si>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</si>
  <si>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</si>
  <si>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</si>
  <si>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</si>
  <si>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</si>
  <si>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</si>
  <si>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</si>
  <si>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</si>
  <si>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</si>
  <si>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</si>
  <si>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</si>
  <si>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</si>
  <si>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</si>
  <si>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</si>
  <si>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</si>
  <si>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</si>
  <si>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</si>
  <si>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</si>
  <si>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</si>
  <si>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</si>
  <si>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</si>
  <si>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</si>
  <si>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</si>
  <si>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</si>
  <si>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</si>
  <si>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</si>
  <si>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</si>
  <si>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</si>
  <si>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</si>
  <si>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</si>
  <si>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</si>
  <si>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</si>
  <si>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</si>
  <si>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</si>
  <si>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</si>
  <si>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</si>
  <si>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</si>
  <si>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</si>
  <si>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</si>
  <si>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</si>
  <si>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</si>
  <si>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</si>
  <si>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</si>
  <si>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</si>
  <si>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</si>
  <si>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</si>
  <si>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</si>
  <si>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</si>
  <si>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</si>
  <si>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</si>
  <si>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</si>
  <si>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</si>
  <si>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</si>
  <si>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</si>
  <si>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</si>
  <si>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</si>
  <si>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</si>
  <si>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</si>
  <si>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</si>
  <si>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</si>
  <si>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</si>
  <si>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</si>
  <si>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</si>
  <si>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</si>
  <si>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</si>
  <si>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</si>
  <si>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</si>
  <si>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</si>
  <si>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</si>
  <si>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</si>
  <si>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</si>
  <si>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</si>
  <si>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</si>
  <si>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</si>
  <si>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</si>
  <si>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</si>
  <si>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</si>
  <si>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</si>
  <si>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</si>
  <si>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</si>
  <si>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</si>
  <si>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</si>
  <si>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</si>
  <si>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</si>
  <si>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</si>
  <si>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</si>
  <si>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</si>
  <si>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</si>
  <si>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</si>
  <si>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</si>
  <si>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</si>
  <si>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</si>
  <si>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</si>
  <si>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</si>
  <si>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</si>
  <si>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</si>
  <si>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</si>
  <si>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</si>
  <si>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</si>
  <si>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</si>
  <si>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</si>
  <si>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</si>
  <si>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</si>
  <si>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</si>
  <si>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</si>
  <si>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</si>
  <si>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</si>
  <si>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</si>
  <si>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</si>
  <si>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</si>
  <si>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</si>
  <si>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</si>
  <si>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</si>
  <si>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</si>
  <si>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</si>
  <si>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</si>
  <si>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</si>
  <si>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</si>
  <si>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</si>
  <si>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</si>
  <si>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</si>
  <si>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</si>
  <si>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</si>
  <si>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</si>
  <si>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</si>
  <si>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</si>
  <si>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</si>
  <si>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</si>
  <si>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</si>
  <si>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</si>
  <si>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</si>
  <si>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</si>
  <si>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</si>
  <si>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</si>
  <si>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</si>
  <si>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</si>
  <si>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</si>
  <si>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</si>
  <si>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</si>
  <si>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</si>
  <si>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</si>
  <si>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</si>
  <si>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</si>
  <si>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</si>
  <si>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</si>
  <si>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</si>
  <si>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</si>
  <si>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</si>
  <si>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</si>
  <si>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</si>
  <si>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</si>
  <si>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</si>
  <si>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</si>
  <si>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</si>
  <si>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</si>
  <si>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</si>
  <si>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</si>
  <si>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</si>
  <si>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</si>
  <si>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</si>
  <si>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</si>
  <si>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</si>
  <si>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</si>
  <si>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</si>
  <si>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</si>
  <si>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</si>
  <si>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</si>
  <si>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</si>
  <si>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</si>
  <si>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</si>
  <si>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</si>
  <si>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</si>
  <si>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</si>
  <si>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</si>
  <si>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</si>
  <si>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</si>
  <si>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</si>
  <si>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</si>
  <si>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</si>
  <si>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</si>
  <si>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</si>
  <si>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</si>
  <si>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</si>
  <si>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</si>
  <si>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</si>
  <si>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</si>
  <si>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</si>
  <si>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</si>
  <si>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</si>
  <si>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</si>
  <si>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</si>
  <si>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</si>
  <si>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</si>
  <si>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</si>
  <si>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</si>
  <si>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</si>
  <si>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</si>
  <si>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</si>
  <si>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</si>
  <si>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</si>
  <si>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</si>
  <si>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</si>
  <si>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</si>
  <si>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</si>
  <si>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</si>
  <si>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</si>
  <si>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</si>
  <si>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</si>
  <si>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</si>
  <si>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</si>
  <si>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</si>
  <si>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</si>
  <si>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</si>
  <si>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</si>
  <si>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</si>
  <si>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</si>
  <si>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</si>
  <si>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</si>
  <si>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</si>
  <si>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</si>
  <si>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</si>
  <si>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</si>
  <si>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</si>
  <si>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</si>
  <si>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</si>
  <si>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</si>
  <si>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</si>
  <si>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</si>
  <si>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</si>
  <si>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</si>
  <si>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</si>
  <si>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</si>
  <si>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</si>
  <si>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</si>
  <si>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</si>
  <si>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</si>
  <si>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</si>
  <si>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</si>
  <si>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</si>
  <si>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</si>
  <si>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</si>
  <si>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</si>
  <si>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</si>
  <si>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</si>
  <si>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</si>
  <si>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</si>
  <si>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</si>
  <si>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</si>
  <si>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</si>
  <si>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</si>
  <si>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</si>
  <si>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</si>
  <si>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</si>
  <si>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</si>
  <si>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</si>
  <si>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</si>
  <si>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</si>
  <si>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</si>
  <si>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</si>
  <si>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</si>
  <si>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</si>
  <si>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</si>
  <si>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</si>
  <si>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</si>
  <si>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</si>
  <si>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</si>
  <si>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</si>
  <si>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</si>
  <si>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</si>
  <si>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</si>
  <si>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</si>
  <si>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</si>
  <si>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</si>
  <si>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</si>
  <si>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</si>
  <si>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</si>
  <si>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</si>
  <si>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</si>
  <si>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</si>
  <si>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</si>
  <si>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</si>
  <si>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</si>
  <si>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</si>
  <si>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</si>
  <si>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</si>
  <si>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</si>
  <si>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</si>
  <si>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</si>
  <si>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</si>
  <si>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</si>
  <si>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</si>
  <si>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</si>
  <si>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</si>
  <si>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</si>
  <si>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</si>
  <si>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</si>
  <si>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</si>
  <si>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</si>
  <si>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</si>
  <si>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</si>
  <si>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</si>
  <si>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</si>
  <si>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</si>
  <si>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</si>
  <si>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</si>
  <si>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</si>
  <si>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</si>
  <si>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</si>
  <si>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</si>
  <si>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</si>
  <si>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</si>
  <si>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</si>
  <si>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</si>
  <si>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</si>
  <si>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</si>
  <si>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</si>
  <si>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</si>
  <si>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</si>
  <si>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</si>
  <si>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</si>
  <si>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</si>
  <si>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</si>
  <si>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</si>
  <si>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</si>
  <si>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</si>
  <si>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</si>
  <si>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</si>
  <si>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</si>
  <si>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</si>
  <si>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</si>
  <si>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</si>
  <si>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</si>
  <si>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</si>
  <si>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</si>
  <si>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</si>
  <si>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</si>
  <si>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</si>
  <si>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</si>
  <si>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</si>
  <si>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</si>
  <si>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</si>
  <si>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</si>
  <si>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</si>
  <si>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</si>
  <si>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</si>
  <si>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</si>
  <si>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</si>
  <si>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</si>
  <si>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</si>
  <si>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</si>
  <si>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</si>
  <si>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</si>
  <si>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</si>
  <si>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</si>
  <si>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</si>
  <si>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</si>
  <si>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</si>
  <si>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</si>
  <si>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</si>
  <si>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</si>
  <si>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</si>
  <si>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</si>
  <si>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</si>
  <si>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</si>
  <si>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</si>
  <si>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</si>
  <si>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</si>
  <si>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</si>
  <si>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</si>
  <si>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</si>
  <si>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</si>
  <si>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</si>
  <si>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</si>
  <si>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</si>
  <si>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</si>
  <si>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</si>
  <si>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</si>
  <si>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</si>
  <si>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</si>
  <si>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</si>
  <si>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</si>
  <si>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</si>
  <si>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</si>
  <si>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</si>
  <si>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</si>
  <si>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</si>
  <si>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</si>
  <si>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</si>
  <si>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</si>
  <si>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</si>
  <si>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</si>
  <si>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</si>
  <si>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</si>
  <si>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</si>
  <si>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</si>
  <si>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</si>
  <si>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</si>
  <si>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</si>
  <si>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</si>
  <si>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</si>
  <si>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</si>
  <si>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</si>
  <si>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</si>
  <si>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</si>
  <si>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</si>
  <si>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</si>
  <si>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</si>
  <si>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</si>
  <si>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</si>
  <si>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</si>
  <si>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</si>
  <si>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</si>
  <si>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</si>
  <si>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</si>
  <si>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</si>
  <si>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</si>
  <si>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</si>
  <si>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</si>
  <si>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</si>
  <si>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</si>
  <si>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</si>
  <si>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</si>
  <si>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</si>
  <si>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</si>
  <si>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</si>
  <si>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</si>
  <si>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</si>
  <si>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</si>
  <si>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</si>
  <si>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</si>
  <si>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</si>
  <si>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</si>
  <si>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</si>
  <si>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</si>
  <si>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</si>
  <si>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</si>
  <si>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</si>
  <si>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</si>
  <si>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</si>
  <si>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</si>
  <si>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</si>
  <si>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</si>
  <si>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</si>
  <si>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</si>
  <si>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</si>
  <si>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</si>
  <si>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</si>
  <si>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</si>
  <si>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</si>
  <si>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</si>
  <si>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</si>
  <si>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</si>
  <si>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</si>
  <si>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</si>
  <si>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</si>
  <si>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</si>
  <si>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</si>
  <si>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</si>
  <si>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</si>
  <si>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</si>
  <si>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</si>
  <si>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</si>
  <si>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</si>
  <si>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</si>
  <si>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</si>
  <si>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</si>
  <si>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</si>
  <si>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</si>
  <si>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</si>
  <si>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</si>
  <si>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</si>
  <si>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</si>
  <si>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</si>
  <si>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</si>
  <si>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</si>
  <si>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</si>
  <si>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</si>
  <si>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</si>
  <si>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</si>
  <si>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</si>
  <si>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</si>
  <si>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</si>
  <si>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</si>
  <si>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</si>
  <si>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</si>
  <si>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</si>
  <si>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</si>
  <si>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</si>
  <si>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</si>
  <si>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</si>
  <si>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</si>
  <si>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</si>
  <si>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</si>
  <si>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</si>
  <si>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</si>
  <si>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</si>
  <si>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</si>
  <si>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</si>
  <si>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</si>
  <si>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</si>
  <si>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</si>
  <si>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</si>
  <si>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</si>
  <si>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</si>
  <si>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</si>
  <si>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</si>
  <si>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</si>
  <si>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</si>
  <si>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</si>
  <si>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</si>
  <si>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</si>
  <si>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</si>
  <si>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</si>
  <si>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</si>
  <si>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</si>
  <si>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</si>
  <si>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</si>
  <si>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</si>
  <si>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</si>
  <si>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</si>
  <si>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</si>
  <si>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</si>
  <si>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</si>
  <si>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</si>
  <si>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</si>
  <si>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</si>
  <si>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</si>
  <si>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</si>
  <si>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</si>
  <si>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</si>
  <si>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</si>
  <si>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</si>
  <si>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</si>
  <si>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</si>
  <si>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</si>
  <si>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</si>
  <si>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</si>
  <si>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</si>
  <si>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</si>
  <si>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</si>
  <si>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</si>
  <si>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</si>
  <si>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</si>
  <si>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</si>
  <si>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</si>
  <si>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</si>
  <si>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</si>
  <si>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</si>
  <si>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</si>
  <si>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</si>
  <si>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</si>
  <si>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</si>
  <si>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</si>
  <si>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</si>
  <si>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</si>
  <si>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</si>
  <si>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</si>
  <si>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</si>
  <si>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</si>
  <si>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</si>
  <si>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</si>
  <si>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</si>
  <si>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</si>
  <si>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</si>
  <si>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</si>
  <si>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</si>
  <si>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</si>
  <si>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</si>
  <si>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</si>
  <si>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</si>
  <si>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</si>
  <si>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</si>
  <si>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</si>
  <si>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</si>
  <si>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</si>
  <si>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</si>
  <si>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</si>
  <si>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</si>
  <si>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</si>
  <si>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</si>
  <si>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</si>
  <si>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</si>
  <si>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</si>
  <si>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</si>
  <si>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</si>
  <si>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</si>
  <si>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</si>
  <si>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</si>
  <si>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</si>
  <si>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</si>
  <si>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</si>
  <si>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</si>
  <si>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</si>
  <si>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</si>
  <si>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</si>
  <si>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</si>
  <si>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</si>
  <si>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</si>
  <si>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</si>
  <si>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</si>
  <si>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</si>
  <si>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</si>
  <si>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</si>
  <si>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</si>
  <si>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</si>
  <si>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</si>
  <si>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</si>
  <si>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</si>
  <si>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</si>
  <si>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</si>
  <si>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</si>
  <si>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</si>
  <si>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</si>
  <si>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</si>
  <si>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</si>
  <si>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</si>
  <si>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</si>
  <si>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</si>
  <si>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</si>
  <si>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</si>
  <si>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</si>
  <si>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</si>
  <si>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</si>
  <si>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</si>
  <si>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</si>
  <si>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</si>
  <si>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</si>
  <si>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</si>
  <si>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</si>
  <si>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</si>
  <si>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</si>
  <si>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</si>
  <si>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</si>
  <si>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</si>
  <si>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</si>
  <si>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</si>
  <si>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</si>
  <si>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</si>
  <si>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</si>
  <si>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</si>
  <si>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</si>
  <si>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</si>
  <si>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</si>
  <si>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</si>
  <si>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</si>
  <si>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</si>
  <si>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</si>
  <si>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</si>
  <si>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</si>
  <si>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</si>
  <si>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</si>
  <si>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</si>
  <si>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</si>
  <si>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</si>
  <si>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</si>
  <si>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</si>
  <si>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</si>
  <si>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</si>
  <si>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</si>
  <si>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</si>
  <si>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</si>
  <si>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</si>
  <si>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</si>
  <si>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</si>
  <si>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</si>
  <si>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</si>
  <si>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</si>
  <si>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</si>
  <si>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</si>
  <si>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</si>
  <si>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</si>
  <si>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</si>
  <si>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</si>
  <si>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</si>
  <si>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</si>
  <si>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</si>
  <si>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</si>
  <si>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</si>
  <si>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</si>
  <si>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</si>
  <si>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</si>
  <si>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</si>
  <si>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</si>
  <si>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</si>
  <si>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</si>
  <si>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</si>
  <si>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</si>
  <si>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</si>
  <si>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</si>
  <si>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</si>
  <si>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</si>
  <si>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</si>
  <si>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</si>
  <si>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</si>
  <si>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</si>
  <si>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</si>
  <si>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</si>
  <si>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</si>
  <si>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</si>
  <si>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</si>
  <si>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</si>
  <si>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</si>
  <si>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</si>
  <si>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</si>
  <si>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</si>
  <si>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</si>
  <si>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</si>
  <si>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</si>
  <si>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</si>
  <si>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</si>
  <si>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</si>
  <si>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</si>
  <si>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</si>
  <si>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</si>
  <si>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</si>
  <si>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</si>
  <si>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</si>
  <si>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</si>
  <si>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</si>
  <si>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</si>
  <si>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</si>
  <si>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</si>
  <si>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</si>
  <si>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</si>
  <si>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</si>
  <si>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</si>
  <si>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</si>
  <si>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</si>
  <si>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</si>
  <si>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</si>
  <si>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</si>
  <si>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</si>
  <si>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</si>
  <si>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</si>
  <si>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</si>
  <si>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</si>
  <si>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</si>
  <si>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</si>
  <si>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</si>
  <si>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</si>
  <si>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</si>
  <si>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</si>
  <si>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</si>
  <si>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</si>
  <si>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</si>
  <si>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</si>
  <si>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</si>
  <si>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</si>
  <si>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</si>
  <si>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</si>
  <si>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</si>
  <si>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</si>
  <si>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</si>
  <si>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</si>
  <si>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</si>
  <si>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</si>
  <si>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</si>
  <si>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</si>
  <si>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</si>
  <si>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</si>
  <si>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</si>
  <si>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</si>
  <si>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</si>
  <si>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</si>
  <si>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</si>
  <si>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</si>
  <si>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</si>
  <si>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</si>
  <si>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</si>
  <si>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</si>
  <si>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</si>
  <si>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</si>
  <si>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</si>
  <si>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</si>
  <si>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</si>
  <si>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</si>
  <si>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</si>
  <si>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</si>
  <si>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</si>
  <si>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</si>
  <si>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</si>
  <si>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</si>
  <si>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</si>
  <si>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</si>
  <si>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</si>
  <si>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</si>
  <si>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</si>
  <si>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</si>
  <si>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</si>
  <si>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</si>
  <si>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</si>
  <si>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</si>
  <si>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</si>
  <si>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</si>
  <si>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</si>
  <si>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</si>
  <si>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</si>
  <si>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</si>
  <si>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</si>
  <si>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</si>
  <si>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</si>
  <si>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</si>
  <si>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</si>
  <si>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</si>
  <si>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</si>
  <si>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</si>
  <si>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</si>
  <si>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</si>
  <si>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</si>
  <si>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</si>
  <si>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</si>
  <si>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</si>
  <si>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</si>
  <si>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</si>
  <si>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</si>
  <si>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</si>
  <si>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</si>
  <si>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</si>
  <si>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</si>
  <si>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</si>
  <si>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</si>
  <si>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</si>
  <si>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</si>
  <si>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</si>
  <si>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</si>
  <si>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</si>
  <si>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</si>
  <si>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</si>
  <si>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</si>
  <si>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</si>
  <si>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</si>
  <si>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</si>
  <si>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</si>
  <si>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</si>
  <si>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</si>
  <si>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</si>
  <si>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</si>
  <si>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</si>
  <si>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</si>
  <si>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</si>
  <si>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</si>
  <si>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</si>
  <si>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</si>
  <si>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</si>
  <si>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</si>
  <si>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</si>
  <si>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</si>
  <si>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</si>
  <si>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</si>
  <si>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</si>
  <si>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</si>
  <si>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</si>
  <si>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</si>
  <si>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</si>
  <si>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</si>
  <si>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</si>
  <si>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</si>
  <si>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</si>
  <si>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</si>
  <si>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</si>
  <si>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</si>
  <si>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</si>
  <si>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</si>
  <si>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</si>
  <si>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</si>
  <si>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</si>
  <si>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</si>
  <si>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</si>
  <si>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</si>
  <si>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</si>
  <si>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</si>
  <si>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</si>
  <si>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</si>
  <si>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</si>
  <si>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</si>
  <si>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</si>
  <si>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</si>
  <si>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</si>
  <si>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</si>
  <si>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</si>
  <si>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</si>
  <si>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</si>
  <si>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</si>
  <si>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</si>
  <si>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</si>
  <si>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</si>
  <si>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</si>
  <si>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</si>
  <si>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</si>
  <si>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</si>
  <si>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</si>
  <si>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</si>
  <si>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</si>
  <si>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</si>
  <si>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</si>
  <si>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</si>
  <si>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</si>
  <si>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</si>
  <si>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</si>
  <si>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</si>
  <si>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</si>
  <si>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</si>
  <si>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</si>
  <si>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</si>
  <si>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</si>
  <si>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</si>
  <si>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</si>
  <si>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</si>
  <si>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</si>
  <si>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</si>
  <si>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</si>
  <si>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</si>
  <si>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</si>
  <si>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</si>
  <si>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</si>
  <si>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</si>
  <si>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</si>
  <si>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</si>
  <si>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</si>
  <si>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</si>
  <si>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</si>
  <si>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</si>
  <si>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</si>
  <si>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</si>
  <si>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</si>
  <si>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</si>
  <si>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</si>
  <si>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</si>
  <si>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</si>
  <si>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</si>
  <si>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</si>
  <si>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</si>
  <si>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</si>
  <si>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</si>
  <si>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</si>
  <si>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</si>
  <si>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</si>
  <si>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</si>
  <si>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</si>
  <si>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</si>
  <si>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</si>
  <si>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</si>
  <si>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</si>
  <si>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</si>
  <si>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</si>
  <si>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</si>
  <si>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</si>
  <si>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</si>
  <si>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</si>
  <si>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</si>
  <si>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</si>
  <si>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</si>
  <si>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</si>
  <si>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</si>
  <si>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</si>
  <si>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</si>
  <si>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</si>
  <si>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</si>
  <si>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</si>
  <si>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</si>
  <si>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</si>
  <si>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</si>
  <si>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</si>
  <si>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</si>
  <si>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</si>
  <si>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</si>
  <si>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</si>
  <si>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</si>
  <si>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</si>
  <si>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</si>
  <si>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</si>
  <si>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</si>
  <si>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</si>
  <si>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</si>
  <si>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</si>
  <si>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</si>
  <si>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</si>
  <si>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</si>
  <si>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</si>
  <si>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</si>
  <si>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</si>
  <si>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</si>
  <si>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</si>
  <si>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</si>
  <si>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</si>
  <si>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</si>
  <si>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</si>
  <si>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</si>
  <si>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</si>
  <si>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</si>
  <si>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</si>
  <si>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</si>
  <si>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</si>
  <si>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</si>
  <si>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</si>
  <si>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</si>
  <si>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</si>
  <si>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</si>
  <si>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</si>
  <si>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</si>
  <si>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</si>
  <si>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</si>
  <si>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</si>
  <si>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</si>
  <si>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</si>
  <si>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</si>
  <si>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</si>
  <si>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</si>
  <si>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</si>
  <si>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</si>
  <si>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</si>
  <si>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</si>
  <si>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</si>
  <si>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</si>
  <si>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</si>
  <si>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</si>
  <si>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</si>
  <si>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</si>
  <si>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</si>
  <si>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</si>
  <si>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</si>
  <si>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</si>
  <si>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</si>
  <si>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</si>
  <si>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</si>
  <si>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</si>
  <si>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</si>
  <si>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</si>
  <si>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</si>
  <si>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</si>
  <si>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</si>
  <si>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</si>
  <si>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</si>
  <si>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</si>
  <si>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</si>
  <si>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</si>
  <si>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</si>
  <si>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</si>
  <si>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</si>
  <si>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</si>
  <si>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</si>
  <si>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</si>
  <si>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</si>
  <si>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</si>
  <si>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</si>
  <si>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</si>
  <si>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</si>
  <si>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</si>
  <si>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</si>
  <si>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</si>
  <si>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</si>
  <si>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</si>
  <si>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</si>
  <si>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</si>
  <si>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</si>
  <si>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</si>
  <si>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</si>
  <si>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</si>
  <si>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</si>
  <si>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</si>
  <si>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</si>
  <si>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</si>
  <si>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</si>
  <si>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</si>
  <si>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</si>
  <si>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</si>
  <si>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</si>
  <si>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</si>
  <si>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</si>
  <si>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</si>
  <si>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</si>
  <si>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</si>
  <si>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</si>
  <si>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</si>
  <si>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</si>
  <si>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</si>
  <si>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</si>
  <si>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</si>
  <si>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</si>
  <si>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</si>
  <si>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</si>
  <si>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</si>
  <si>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</si>
  <si>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</si>
  <si>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</si>
  <si>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</si>
  <si>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</si>
  <si>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</si>
  <si>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</si>
  <si>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</si>
  <si>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</si>
  <si>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</si>
  <si>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</si>
  <si>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</si>
  <si>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</si>
  <si>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</si>
  <si>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</si>
  <si>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</si>
  <si>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</si>
  <si>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</si>
  <si>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</si>
  <si>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</si>
  <si>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</si>
  <si>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</si>
  <si>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</si>
  <si>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</si>
  <si>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</si>
  <si>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</si>
  <si>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</si>
  <si>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</si>
  <si>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</si>
  <si>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</si>
  <si>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</si>
  <si>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</si>
  <si>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</si>
  <si>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</si>
  <si>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</si>
  <si>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</si>
  <si>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</si>
  <si>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</si>
  <si>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</si>
  <si>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</si>
  <si>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</si>
  <si>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</si>
  <si>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</si>
  <si>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</si>
  <si>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</si>
  <si>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</si>
  <si>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</si>
  <si>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</si>
  <si>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</si>
  <si>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</si>
  <si>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</si>
  <si>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</si>
  <si>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</si>
  <si>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</si>
  <si>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</si>
  <si>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</si>
  <si>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</si>
  <si>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</si>
  <si>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</si>
  <si>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</si>
  <si>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</si>
  <si>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</si>
  <si>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</si>
  <si>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</si>
  <si>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</si>
  <si>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</si>
  <si>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</si>
  <si>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</si>
  <si>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</si>
  <si>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</si>
  <si>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</si>
  <si>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</si>
  <si>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</si>
  <si>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</si>
  <si>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</si>
  <si>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</si>
  <si>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</si>
  <si>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</si>
  <si>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</si>
  <si>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</si>
  <si>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</si>
  <si>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</si>
  <si>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</si>
  <si>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</si>
  <si>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</si>
  <si>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</si>
  <si>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</si>
  <si>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</si>
  <si>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</si>
  <si>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</si>
  <si>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</si>
  <si>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</si>
  <si>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</si>
  <si>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</si>
  <si>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</si>
  <si>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</si>
  <si>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</si>
  <si>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</si>
  <si>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</si>
  <si>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</si>
  <si>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</si>
  <si>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</si>
  <si>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</si>
  <si>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</si>
  <si>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</si>
  <si>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</si>
  <si>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</si>
  <si>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</si>
  <si>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</si>
  <si>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</si>
  <si>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</si>
  <si>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</si>
  <si>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</si>
  <si>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</si>
  <si>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</si>
  <si>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</si>
  <si>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</si>
  <si>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</si>
  <si>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</si>
  <si>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</si>
  <si>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</si>
  <si>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</si>
  <si>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</si>
  <si>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</si>
  <si>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</si>
  <si>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</si>
  <si>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</si>
  <si>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</si>
  <si>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</si>
  <si>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</si>
  <si>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</si>
  <si>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</si>
  <si>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</si>
  <si>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</si>
  <si>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</si>
  <si>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</si>
  <si>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</si>
  <si>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</si>
  <si>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</si>
  <si>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</si>
  <si>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</si>
  <si>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</si>
  <si>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</si>
  <si>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</si>
  <si>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</si>
  <si>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</si>
  <si>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</si>
  <si>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</si>
  <si>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</si>
  <si>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</si>
  <si>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</si>
  <si>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</si>
  <si>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</si>
  <si>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</si>
  <si>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</si>
  <si>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</si>
  <si>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</si>
  <si>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</si>
  <si>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</si>
  <si>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</si>
  <si>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</si>
  <si>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</si>
  <si>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</si>
  <si>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</si>
  <si>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</si>
  <si>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</si>
  <si>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</si>
  <si>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</si>
  <si>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</si>
  <si>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</si>
  <si>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</si>
  <si>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</si>
  <si>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</si>
  <si>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</si>
  <si>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</si>
  <si>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</si>
  <si>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</si>
  <si>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</si>
  <si>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</si>
  <si>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</si>
  <si>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</si>
  <si>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</si>
  <si>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</si>
  <si>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</si>
  <si>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</si>
  <si>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</si>
  <si>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</si>
  <si>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</si>
  <si>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</si>
  <si>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</si>
  <si>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</si>
  <si>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</si>
  <si>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</si>
  <si>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</si>
  <si>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</si>
  <si>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</si>
  <si>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</si>
  <si>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</si>
  <si>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</si>
  <si>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</si>
  <si>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</si>
  <si>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</si>
  <si>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</si>
  <si>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</si>
  <si>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</si>
  <si>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</si>
  <si>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</si>
  <si>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</si>
  <si>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</si>
  <si>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</si>
  <si>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</si>
  <si>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</si>
  <si>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</si>
  <si>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</si>
  <si>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</si>
  <si>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</si>
  <si>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</si>
  <si>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</si>
  <si>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</si>
  <si>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</si>
  <si>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</si>
  <si>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</si>
  <si>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</si>
  <si>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</si>
  <si>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</si>
  <si>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</si>
  <si>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</si>
  <si>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</si>
  <si>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</si>
  <si>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</si>
  <si>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</si>
  <si>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</si>
  <si>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</si>
  <si>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</si>
  <si>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</si>
  <si>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</si>
  <si>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</si>
  <si>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</si>
  <si>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</si>
  <si>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</si>
  <si>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</si>
  <si>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</si>
  <si>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</si>
  <si>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</si>
  <si>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</si>
  <si>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</si>
  <si>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</si>
  <si>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</si>
  <si>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</si>
  <si>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</si>
  <si>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</si>
  <si>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</si>
  <si>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</si>
  <si>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</si>
  <si>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</si>
  <si>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</si>
  <si>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</si>
  <si>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</si>
  <si>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</si>
  <si>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</si>
  <si>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</si>
  <si>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</si>
  <si>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</si>
  <si>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</si>
  <si>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</si>
  <si>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</si>
  <si>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</si>
  <si>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</si>
  <si>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</si>
  <si>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</si>
  <si>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</si>
  <si>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</si>
  <si>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</si>
  <si>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</si>
  <si>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</si>
  <si>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</si>
  <si>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</si>
  <si>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</si>
  <si>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</si>
  <si>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</si>
  <si>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</si>
  <si>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</si>
  <si>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</si>
  <si>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</si>
  <si>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</si>
  <si>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</si>
  <si>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</si>
  <si>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</si>
  <si>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</si>
  <si>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</si>
  <si>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</si>
  <si>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</si>
  <si>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</si>
  <si>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</si>
  <si>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</si>
  <si>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</si>
  <si>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</si>
  <si>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</si>
  <si>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</si>
  <si>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</si>
  <si>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</si>
  <si>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</si>
  <si>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</si>
  <si>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</si>
  <si>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</si>
  <si>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</si>
  <si>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</si>
  <si>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</si>
  <si>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</si>
  <si>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</si>
  <si>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</si>
  <si>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</si>
  <si>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</si>
  <si>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</si>
  <si>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</si>
  <si>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</si>
  <si>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</si>
  <si>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</si>
  <si>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</si>
  <si>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</si>
  <si>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</si>
  <si>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</si>
  <si>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</si>
  <si>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</si>
  <si>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</si>
  <si>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</si>
  <si>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</si>
  <si>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</si>
  <si>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</si>
  <si>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</si>
  <si>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</si>
  <si>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</si>
  <si>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</si>
  <si>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</si>
  <si>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</si>
  <si>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</si>
  <si>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</si>
  <si>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</si>
  <si>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</si>
  <si>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</si>
  <si>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</si>
  <si>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</si>
  <si>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</si>
  <si>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</si>
  <si>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</si>
  <si>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</si>
  <si>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</si>
  <si>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</si>
  <si>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</si>
  <si>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</si>
  <si>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</si>
  <si>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</si>
  <si>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</si>
  <si>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</si>
  <si>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</si>
  <si>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</si>
  <si>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</si>
  <si>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</si>
  <si>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</si>
  <si>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</si>
  <si>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</si>
  <si>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</si>
  <si>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</si>
  <si>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</si>
  <si>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</si>
  <si>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</si>
  <si>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</si>
  <si>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</si>
  <si>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</si>
  <si>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</si>
  <si>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</si>
  <si>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</si>
  <si>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</si>
  <si>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</si>
  <si>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</si>
  <si>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</si>
  <si>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</si>
  <si>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</si>
  <si>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</si>
  <si>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</si>
  <si>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</si>
  <si>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</si>
  <si>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</si>
  <si>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</si>
  <si>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</si>
  <si>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</si>
  <si>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</si>
  <si>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</si>
  <si>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</si>
  <si>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</si>
  <si>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</si>
  <si>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</si>
  <si>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</si>
  <si>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</si>
  <si>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</si>
  <si>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</si>
  <si>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</si>
  <si>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</si>
  <si>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</si>
  <si>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</si>
  <si>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</si>
  <si>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</si>
  <si>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</si>
  <si>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</si>
  <si>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</si>
  <si>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</si>
  <si>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</si>
  <si>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</si>
  <si>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</si>
  <si>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</si>
  <si>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</si>
  <si>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</si>
  <si>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</si>
  <si>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</si>
  <si>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</si>
  <si>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</si>
  <si>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</si>
  <si>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</si>
  <si>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</si>
  <si>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</si>
  <si>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</si>
  <si>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</si>
  <si>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</si>
  <si>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</si>
  <si>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</si>
  <si>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</si>
  <si>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</si>
  <si>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</si>
  <si>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</si>
  <si>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</si>
  <si>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</si>
  <si>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</si>
  <si>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</si>
  <si>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</si>
  <si>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</si>
  <si>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</si>
  <si>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</si>
  <si>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</si>
  <si>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</si>
  <si>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</si>
  <si>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</si>
  <si>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</si>
  <si>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</si>
  <si>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</si>
  <si>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</si>
  <si>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</si>
  <si>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</si>
  <si>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</si>
  <si>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</si>
  <si>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</si>
  <si>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</si>
  <si>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</si>
  <si>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</si>
  <si>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</si>
  <si>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</si>
  <si>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</si>
  <si>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</si>
  <si>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</si>
  <si>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</si>
  <si>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</si>
  <si>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</si>
  <si>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</si>
  <si>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</si>
  <si>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</si>
  <si>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</si>
  <si>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</si>
  <si>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</si>
  <si>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</si>
  <si>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</si>
  <si>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</si>
  <si>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</si>
  <si>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</si>
  <si>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</si>
  <si>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</si>
  <si>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</si>
  <si>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</si>
  <si>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</si>
  <si>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</si>
  <si>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</si>
  <si>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</si>
  <si>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</si>
  <si>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</si>
  <si>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</si>
  <si>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</si>
  <si>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</si>
  <si>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</si>
  <si>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</si>
  <si>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</si>
  <si>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</si>
  <si>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</si>
  <si>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</si>
  <si>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</si>
  <si>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</si>
  <si>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</si>
  <si>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</si>
  <si>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</si>
  <si>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</si>
  <si>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</si>
  <si>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</si>
  <si>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</si>
  <si>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</si>
  <si>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</si>
  <si>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</si>
  <si>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</si>
  <si>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</si>
  <si>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</si>
  <si>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</si>
  <si>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</si>
  <si>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</si>
  <si>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</si>
  <si>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</si>
  <si>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</si>
  <si>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</si>
  <si>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</si>
  <si>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</si>
  <si>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</si>
  <si>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</si>
  <si>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</si>
  <si>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</si>
  <si>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</si>
  <si>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</si>
  <si>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</si>
  <si>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</si>
  <si>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</si>
  <si>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</si>
  <si>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</si>
  <si>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</si>
  <si>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</si>
  <si>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</si>
  <si>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</si>
  <si>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</si>
  <si>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</si>
  <si>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</si>
  <si>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</si>
  <si>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</si>
  <si>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</si>
  <si>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</si>
  <si>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</si>
  <si>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</si>
  <si>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</si>
  <si>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</si>
  <si>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</si>
  <si>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</si>
  <si>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</si>
  <si>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</si>
  <si>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</si>
  <si>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</si>
  <si>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</si>
  <si>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</si>
  <si>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</si>
  <si>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</si>
  <si>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</si>
  <si>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</si>
  <si>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</si>
  <si>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</si>
  <si>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</si>
  <si>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</si>
  <si>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</si>
  <si>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</si>
  <si>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</si>
  <si>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</si>
  <si>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</si>
  <si>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</si>
  <si>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</si>
  <si>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</si>
  <si>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</si>
  <si>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</si>
  <si>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</si>
  <si>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</si>
  <si>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</si>
  <si>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</si>
  <si>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</si>
  <si>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</si>
  <si>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</si>
  <si>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</si>
  <si>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</si>
  <si>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</si>
  <si>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</si>
  <si>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</si>
  <si>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</si>
  <si>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</si>
  <si>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</si>
  <si>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</si>
  <si>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</si>
  <si>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</si>
  <si>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</si>
  <si>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</si>
  <si>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</si>
  <si>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</si>
  <si>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</si>
  <si>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</si>
  <si>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</si>
  <si>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</si>
  <si>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</si>
  <si>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</si>
  <si>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</si>
  <si>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</si>
  <si>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</si>
  <si>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</si>
  <si>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</si>
  <si>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</si>
  <si>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</si>
  <si>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</si>
  <si>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</si>
  <si>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</si>
  <si>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</si>
  <si>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</si>
  <si>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</si>
  <si>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</si>
  <si>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</si>
  <si>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</si>
  <si>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</si>
  <si>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</si>
  <si>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</si>
  <si>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</si>
  <si>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</si>
  <si>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</si>
  <si>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</si>
  <si>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</si>
  <si>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</si>
  <si>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</si>
  <si>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</si>
  <si>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</si>
  <si>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</si>
  <si>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</si>
  <si>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</si>
  <si>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</si>
  <si>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</si>
  <si>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</si>
  <si>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</si>
  <si>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</si>
  <si>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</si>
  <si>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</si>
  <si>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</si>
  <si>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</si>
  <si>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</si>
  <si>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</si>
  <si>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</si>
  <si>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</si>
  <si>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</si>
  <si>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</si>
  <si>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</si>
  <si>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</si>
  <si>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</si>
  <si>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</si>
  <si>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</si>
  <si>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</si>
  <si>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</si>
  <si>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</si>
  <si>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</si>
  <si>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</si>
  <si>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</si>
  <si>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</si>
  <si>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</si>
  <si>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</si>
  <si>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</si>
  <si>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</si>
  <si>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</si>
  <si>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</si>
  <si>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</si>
  <si>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</si>
  <si>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</si>
  <si>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</si>
  <si>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</si>
  <si>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</si>
  <si>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</si>
  <si>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</si>
  <si>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</si>
  <si>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</si>
  <si>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</si>
  <si>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</si>
  <si>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</si>
  <si>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</si>
  <si>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</si>
  <si>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</si>
  <si>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</si>
  <si>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</si>
  <si>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</si>
  <si>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</si>
  <si>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</si>
  <si>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</si>
  <si>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</si>
  <si>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</si>
  <si>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</si>
  <si>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</si>
  <si>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</si>
  <si>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</si>
  <si>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</si>
  <si>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</si>
  <si>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</si>
  <si>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</si>
  <si>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</si>
  <si>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</si>
  <si>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</si>
  <si>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</si>
  <si>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</si>
  <si>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</si>
  <si>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</si>
  <si>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</si>
  <si>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</si>
  <si>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</si>
  <si>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</si>
  <si>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</si>
  <si>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</si>
  <si>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</si>
  <si>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</si>
  <si>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</si>
  <si>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</si>
  <si>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</si>
  <si>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</si>
  <si>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</si>
  <si>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</si>
  <si>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</si>
  <si>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</si>
  <si>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</si>
  <si>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</si>
  <si>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</si>
  <si>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</si>
  <si>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</si>
  <si>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</si>
  <si>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</si>
  <si>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</si>
  <si>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</si>
  <si>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</si>
  <si>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</si>
  <si>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</si>
  <si>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</si>
  <si>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</si>
  <si>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</si>
  <si>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</si>
  <si>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</si>
  <si>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</si>
  <si>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</si>
  <si>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</si>
  <si>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</si>
  <si>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</si>
  <si>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</si>
  <si>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</si>
  <si>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</si>
  <si>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</si>
  <si>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</si>
  <si>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</si>
  <si>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</si>
  <si>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</si>
  <si>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</si>
  <si>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</si>
  <si>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</si>
  <si>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</si>
  <si>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</si>
  <si>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</si>
  <si>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</si>
  <si>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</si>
  <si>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</si>
  <si>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</si>
  <si>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</si>
  <si>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</si>
  <si>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</si>
  <si>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</si>
  <si>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</si>
  <si>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</si>
  <si>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</si>
  <si>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</si>
  <si>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</si>
  <si>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</si>
  <si>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</si>
  <si>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</si>
  <si>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</si>
  <si>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</si>
  <si>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</si>
  <si>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</si>
  <si>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</si>
  <si>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</si>
  <si>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</si>
  <si>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</si>
  <si>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</si>
  <si>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</si>
  <si>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</si>
  <si>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</si>
  <si>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</si>
  <si>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</si>
  <si>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</si>
  <si>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</si>
  <si>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</si>
  <si>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</si>
  <si>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</si>
  <si>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</si>
  <si>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</si>
  <si>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</si>
  <si>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</si>
  <si>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</si>
  <si>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</si>
  <si>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</si>
  <si>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</si>
  <si>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</si>
  <si>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</si>
  <si>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</si>
  <si>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</si>
  <si>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</si>
  <si>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</si>
  <si>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</si>
  <si>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</si>
  <si>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</si>
  <si>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</si>
  <si>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</si>
  <si>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</si>
  <si>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</si>
  <si>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</si>
  <si>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</si>
  <si>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</si>
  <si>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</si>
  <si>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</si>
  <si>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</si>
  <si>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</si>
  <si>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</si>
  <si>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</si>
  <si>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</si>
  <si>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</si>
  <si>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</si>
  <si>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</si>
  <si>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</si>
  <si>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</si>
  <si>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</si>
  <si>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</si>
  <si>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</si>
  <si>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</si>
  <si>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</si>
  <si>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</si>
  <si>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</si>
  <si>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</si>
  <si>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</si>
  <si>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</si>
  <si>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</si>
  <si>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</si>
  <si>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</si>
  <si>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</si>
  <si>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</si>
  <si>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</si>
  <si>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</si>
  <si>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</si>
  <si>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</si>
  <si>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</si>
  <si>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</si>
  <si>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</si>
  <si>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</si>
  <si>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</si>
  <si>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</si>
  <si>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</si>
  <si>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</si>
  <si>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</si>
  <si>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</si>
  <si>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</si>
  <si>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</si>
  <si>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</si>
  <si>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</si>
  <si>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</si>
  <si>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</si>
  <si>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</si>
  <si>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</si>
  <si>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</si>
  <si>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</si>
  <si>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</si>
  <si>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</si>
  <si>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</si>
  <si>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</si>
  <si>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</si>
  <si>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</si>
  <si>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</si>
  <si>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</si>
  <si>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</si>
  <si>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</si>
  <si>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</si>
  <si>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</si>
  <si>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</si>
  <si>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</si>
  <si>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</si>
  <si>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</si>
  <si>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</si>
  <si>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</si>
  <si>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</si>
  <si>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</si>
  <si>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</si>
  <si>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</si>
  <si>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</si>
  <si>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</si>
  <si>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</si>
  <si>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</si>
  <si>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</si>
  <si>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</si>
  <si>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</si>
  <si>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</si>
  <si>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</si>
  <si>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</si>
  <si>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</si>
  <si>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</si>
  <si>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</si>
  <si>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</si>
  <si>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</si>
  <si>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</si>
  <si>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</si>
  <si>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</si>
  <si>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</si>
  <si>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</si>
  <si>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</si>
  <si>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</si>
  <si>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</si>
  <si>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</si>
  <si>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</si>
  <si>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</si>
  <si>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</si>
  <si>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</si>
  <si>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</si>
  <si>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</si>
  <si>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</si>
  <si>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</si>
  <si>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</si>
  <si>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</si>
  <si>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</si>
  <si>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</si>
  <si>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</si>
  <si>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</si>
  <si>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</si>
  <si>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</si>
  <si>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</si>
  <si>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</si>
  <si>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</si>
  <si>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</si>
  <si>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</si>
  <si>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</si>
  <si>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</si>
  <si>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</si>
  <si>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</si>
  <si>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</si>
  <si>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</si>
  <si>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</si>
  <si>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</si>
  <si>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</si>
  <si>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</si>
  <si>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</si>
  <si>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</si>
  <si>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</si>
  <si>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</si>
  <si>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</si>
  <si>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</si>
  <si>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</si>
  <si>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</si>
  <si>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</si>
  <si>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</si>
  <si>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</si>
  <si>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</si>
  <si>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</si>
  <si>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</si>
  <si>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</si>
  <si>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</si>
  <si>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</si>
  <si>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</si>
  <si>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</si>
  <si>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</si>
  <si>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</si>
  <si>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</si>
  <si>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</si>
  <si>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</si>
  <si>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</si>
  <si>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</si>
  <si>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</si>
  <si>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</si>
  <si>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</si>
  <si>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</si>
  <si>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</si>
  <si>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</si>
  <si>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</si>
  <si>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</si>
  <si>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</si>
  <si>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</si>
  <si>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</si>
  <si>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</si>
  <si>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</si>
  <si>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</si>
  <si>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</si>
  <si>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</si>
  <si>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</si>
  <si>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</si>
  <si>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</si>
  <si>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</si>
  <si>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</si>
  <si>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</si>
  <si>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</si>
  <si>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</si>
  <si>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</si>
  <si>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</si>
  <si>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</si>
  <si>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</si>
  <si>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</si>
  <si>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</si>
  <si>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</si>
  <si>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</si>
  <si>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</si>
  <si>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</si>
  <si>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</si>
  <si>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</si>
  <si>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</si>
  <si>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</si>
  <si>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</si>
  <si>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</si>
  <si>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</si>
  <si>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</si>
  <si>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</si>
  <si>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</si>
  <si>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</si>
  <si>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</si>
  <si>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</si>
  <si>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</si>
  <si>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</si>
  <si>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</si>
  <si>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</si>
  <si>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</si>
  <si>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</si>
  <si>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</si>
  <si>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</si>
  <si>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</si>
  <si>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</si>
  <si>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</si>
  <si>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</si>
  <si>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</si>
  <si>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</si>
  <si>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</si>
  <si>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</si>
  <si>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</si>
  <si>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</si>
  <si>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</si>
  <si>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</si>
  <si>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</si>
  <si>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</si>
  <si>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</si>
  <si>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</si>
  <si>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</si>
  <si>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</si>
  <si>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</si>
  <si>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</si>
  <si>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</si>
  <si>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</si>
  <si>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</si>
  <si>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</si>
  <si>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</si>
  <si>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</si>
  <si>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</si>
  <si>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</si>
  <si>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</si>
  <si>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</si>
  <si>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</si>
  <si>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</si>
  <si>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</si>
  <si>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</si>
  <si>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</si>
  <si>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</si>
  <si>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</si>
  <si>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</si>
  <si>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</si>
  <si>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</si>
  <si>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</si>
  <si>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</si>
  <si>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</si>
  <si>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</si>
  <si>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</si>
  <si>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</si>
  <si>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</si>
  <si>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</si>
  <si>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</si>
  <si>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</si>
  <si>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</si>
  <si>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</si>
  <si>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</si>
  <si>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</si>
  <si>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</si>
  <si>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</si>
  <si>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</si>
  <si>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</si>
  <si>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</si>
  <si>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</si>
  <si>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</si>
  <si>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</si>
  <si>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</si>
  <si>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</si>
  <si>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</si>
  <si>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</si>
  <si>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</si>
  <si>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</si>
  <si>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</si>
  <si>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</si>
  <si>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</si>
  <si>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</si>
  <si>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</si>
  <si>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</si>
  <si>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</si>
  <si>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</si>
  <si>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</si>
  <si>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</si>
  <si>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</si>
  <si>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</si>
  <si>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</si>
  <si>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</si>
  <si>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</si>
  <si>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</si>
  <si>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</si>
  <si>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</si>
  <si>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</si>
  <si>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</si>
  <si>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</si>
  <si>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</si>
  <si>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</si>
  <si>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</si>
  <si>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</si>
  <si>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</si>
  <si>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</si>
  <si>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</si>
  <si>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</si>
  <si>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</si>
  <si>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</si>
  <si>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</si>
  <si>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</si>
  <si>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</si>
  <si>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</si>
  <si>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</si>
  <si>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</si>
  <si>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</si>
  <si>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</si>
  <si>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</si>
  <si>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</si>
  <si>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</si>
  <si>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</si>
  <si>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</si>
  <si>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</si>
  <si>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</si>
  <si>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</si>
  <si>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</si>
  <si>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</si>
  <si>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</si>
  <si>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</si>
  <si>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</si>
  <si>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</si>
  <si>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</si>
  <si>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</si>
  <si>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</si>
  <si>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</si>
  <si>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</si>
  <si>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</si>
  <si>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</si>
  <si>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</si>
  <si>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</si>
  <si>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</si>
  <si>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</si>
  <si>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</si>
  <si>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</si>
  <si>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</si>
  <si>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</si>
  <si>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</si>
  <si>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</si>
  <si>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</si>
  <si>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</si>
  <si>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</si>
  <si>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</si>
  <si>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</si>
  <si>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</si>
  <si>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</si>
  <si>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</si>
  <si>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</si>
  <si>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</si>
  <si>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</si>
  <si>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</si>
  <si>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</si>
  <si>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</si>
  <si>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</si>
  <si>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</si>
  <si>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</si>
  <si>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</si>
  <si>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</si>
  <si>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</si>
  <si>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</si>
  <si>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</si>
  <si>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</si>
  <si>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</si>
  <si>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</si>
  <si>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</si>
  <si>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</si>
  <si>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</si>
  <si>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</si>
  <si>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</si>
  <si>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</si>
  <si>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</si>
  <si>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</si>
  <si>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</si>
  <si>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</si>
  <si>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</si>
  <si>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</si>
  <si>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</si>
  <si>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</si>
  <si>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</si>
  <si>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</si>
  <si>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</si>
  <si>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</si>
  <si>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</si>
  <si>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</si>
  <si>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</si>
  <si>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</si>
  <si>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</si>
  <si>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</si>
  <si>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</si>
  <si>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</si>
  <si>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</si>
  <si>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</si>
  <si>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</si>
  <si>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</si>
  <si>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</si>
  <si>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</si>
  <si>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</si>
  <si>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</si>
  <si>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</si>
  <si>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</si>
  <si>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</si>
  <si>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</si>
  <si>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</si>
  <si>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</si>
  <si>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</si>
  <si>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</si>
  <si>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</si>
  <si>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</si>
  <si>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</si>
  <si>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</si>
  <si>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</si>
  <si>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</si>
  <si>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</si>
  <si>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</si>
  <si>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</si>
  <si>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</si>
  <si>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</si>
  <si>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</si>
  <si>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</si>
  <si>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</si>
  <si>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</si>
  <si>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</si>
  <si>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</si>
  <si>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</si>
  <si>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</si>
  <si>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</si>
  <si>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</si>
  <si>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</si>
  <si>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</si>
  <si>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</si>
  <si>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</si>
  <si>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</si>
  <si>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</si>
  <si>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</si>
  <si>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</si>
  <si>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</si>
  <si>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</si>
  <si>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</si>
  <si>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</si>
  <si>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</si>
  <si>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</si>
  <si>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</si>
  <si>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</si>
  <si>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</si>
  <si>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</si>
  <si>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</si>
  <si>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</si>
  <si>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</si>
  <si>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</si>
  <si>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</si>
  <si>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</si>
  <si>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</si>
  <si>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</si>
  <si>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</si>
  <si>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</si>
  <si>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</si>
  <si>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</si>
  <si>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</si>
  <si>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</si>
  <si>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</si>
  <si>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</si>
  <si>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</si>
  <si>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</si>
  <si>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</si>
  <si>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</si>
  <si>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</si>
  <si>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</si>
  <si>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</si>
  <si>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</si>
  <si>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</si>
  <si>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</si>
  <si>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</si>
  <si>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</si>
  <si>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</si>
  <si>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</si>
  <si>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</si>
  <si>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</si>
  <si>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</si>
  <si>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</si>
  <si>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</si>
  <si>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</si>
  <si>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</si>
  <si>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</si>
  <si>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</si>
  <si>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</si>
  <si>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</si>
  <si>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</si>
  <si>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</si>
  <si>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</si>
  <si>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</si>
  <si>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</si>
  <si>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</si>
  <si>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</si>
  <si>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</si>
  <si>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</si>
  <si>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</si>
  <si>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</si>
  <si>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</si>
  <si>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</si>
  <si>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</si>
  <si>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</si>
  <si>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</si>
  <si>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</si>
  <si>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</si>
  <si>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</si>
  <si>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</si>
  <si>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</si>
  <si>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</si>
  <si>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</si>
  <si>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</si>
  <si>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</si>
  <si>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</si>
  <si>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</si>
  <si>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</si>
  <si>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</si>
  <si>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</si>
  <si>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</si>
  <si>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</si>
  <si>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</si>
  <si>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</si>
  <si>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</si>
  <si>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</si>
  <si>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</si>
  <si>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</si>
  <si>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</si>
  <si>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</si>
  <si>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</si>
  <si>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</si>
  <si>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</si>
  <si>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</si>
  <si>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</si>
  <si>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</si>
  <si>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</si>
  <si>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</si>
  <si>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</si>
  <si>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</si>
  <si>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</si>
  <si>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</si>
  <si>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</si>
  <si>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</si>
  <si>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</si>
  <si>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</si>
  <si>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</si>
  <si>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</si>
  <si>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</si>
  <si>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</si>
  <si>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</si>
  <si>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</si>
  <si>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</si>
  <si>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</si>
  <si>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</si>
  <si>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</si>
  <si>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</si>
  <si>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</si>
  <si>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</si>
  <si>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</si>
  <si>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</si>
  <si>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</si>
  <si>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</si>
  <si>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</si>
  <si>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</si>
  <si>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</si>
  <si>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</si>
  <si>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</si>
  <si>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</si>
  <si>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</si>
  <si>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</si>
  <si>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</si>
  <si>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</si>
  <si>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</si>
  <si>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</si>
  <si>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</si>
  <si>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</si>
  <si>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</si>
  <si>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</si>
  <si>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</si>
  <si>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</si>
  <si>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</si>
  <si>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</si>
  <si>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</si>
  <si>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</si>
  <si>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</si>
  <si>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</si>
  <si>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</si>
  <si>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</si>
  <si>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</si>
  <si>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</si>
  <si>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</si>
  <si>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</si>
  <si>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</si>
  <si>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</si>
  <si>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</si>
  <si>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</si>
  <si>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</si>
  <si>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</si>
  <si>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</si>
  <si>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</si>
  <si>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</si>
  <si>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</si>
  <si>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</si>
  <si>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</si>
  <si>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</si>
  <si>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</si>
  <si>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</si>
  <si>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</si>
  <si>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</si>
  <si>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</si>
  <si>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</si>
  <si>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</si>
  <si>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</si>
  <si>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</si>
  <si>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</si>
  <si>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</si>
  <si>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</si>
  <si>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</si>
  <si>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</si>
  <si>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</si>
  <si>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</si>
  <si>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</si>
  <si>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</si>
  <si>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</si>
  <si>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</si>
  <si>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</si>
  <si>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</si>
  <si>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</si>
  <si>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</si>
  <si>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</si>
  <si>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</si>
  <si>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</si>
  <si>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</si>
  <si>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</si>
  <si>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</si>
  <si>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</si>
  <si>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</si>
  <si>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</si>
  <si>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</si>
  <si>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</si>
  <si>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</si>
  <si>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</si>
  <si>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</si>
  <si>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</si>
  <si>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</si>
  <si>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</si>
  <si>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</si>
  <si>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</si>
  <si>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</si>
  <si>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</si>
  <si>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</si>
  <si>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</si>
  <si>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</si>
  <si>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</si>
  <si>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</si>
  <si>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</si>
  <si>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</si>
  <si>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</si>
  <si>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</si>
  <si>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</si>
  <si>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</si>
  <si>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</si>
  <si>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</si>
  <si>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</si>
  <si>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</si>
  <si>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</si>
  <si>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</si>
  <si>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</si>
  <si>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</si>
  <si>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</si>
  <si>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</si>
  <si>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</si>
  <si>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</si>
  <si>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</si>
  <si>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</si>
  <si>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</si>
  <si>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</si>
  <si>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</si>
  <si>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</si>
  <si>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</si>
  <si>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</si>
  <si>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</si>
  <si>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</si>
  <si>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</si>
  <si>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</si>
  <si>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</si>
  <si>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</si>
  <si>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</si>
  <si>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</si>
  <si>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</si>
  <si>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</si>
  <si>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</si>
  <si>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</si>
  <si>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</si>
  <si>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</si>
  <si>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</si>
  <si>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</si>
  <si>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</si>
  <si>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</si>
  <si>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</si>
  <si>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</si>
  <si>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</si>
  <si>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</si>
  <si>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</si>
  <si>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</si>
  <si>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</si>
  <si>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</si>
  <si>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</si>
  <si>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</si>
  <si>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</si>
  <si>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</si>
  <si>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</si>
  <si>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</si>
  <si>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</si>
  <si>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</si>
  <si>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</si>
  <si>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</si>
  <si>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</si>
  <si>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</si>
  <si>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</si>
  <si>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</si>
  <si>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</si>
  <si>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</si>
  <si>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</si>
  <si>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</si>
  <si>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</si>
  <si>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</si>
  <si>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</si>
  <si>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</si>
  <si>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</si>
  <si>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</si>
  <si>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</si>
  <si>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</si>
  <si>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</si>
  <si>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</si>
  <si>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</si>
  <si>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</si>
  <si>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</si>
  <si>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</si>
  <si>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</si>
  <si>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</si>
  <si>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</si>
  <si>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</si>
  <si>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</si>
  <si>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</si>
  <si>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</si>
  <si>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</si>
  <si>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</si>
  <si>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</si>
  <si>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</si>
  <si>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</si>
  <si>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</si>
  <si>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</si>
  <si>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</si>
  <si>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</si>
  <si>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</si>
  <si>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</si>
  <si>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</si>
  <si>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</si>
  <si>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</si>
  <si>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</si>
  <si>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</si>
  <si>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</si>
  <si>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</si>
  <si>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</si>
  <si>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</si>
  <si>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</si>
  <si>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</si>
  <si>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</si>
  <si>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</si>
  <si>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</si>
  <si>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</si>
  <si>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</si>
  <si>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</si>
  <si>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</si>
  <si>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</si>
  <si>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</si>
  <si>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</si>
  <si>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</si>
  <si>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</si>
  <si>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</si>
  <si>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</si>
  <si>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</si>
  <si>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</si>
  <si>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</si>
  <si>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</si>
  <si>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</si>
  <si>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</si>
  <si>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</si>
  <si>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</si>
  <si>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</si>
  <si>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</si>
  <si>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</si>
  <si>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</si>
  <si>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</si>
  <si>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</si>
  <si>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</si>
  <si>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</si>
  <si>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</si>
  <si>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</si>
  <si>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</si>
  <si>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</si>
  <si>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</si>
  <si>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</si>
  <si>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</si>
  <si>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</si>
  <si>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</si>
  <si>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</si>
  <si>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</si>
  <si>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</si>
  <si>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</si>
  <si>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</si>
  <si>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</si>
  <si>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</si>
  <si>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</si>
  <si>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</si>
  <si>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</si>
  <si>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</si>
  <si>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</si>
  <si>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</si>
  <si>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</si>
  <si>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</si>
  <si>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</si>
  <si>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</si>
  <si>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</si>
  <si>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</si>
  <si>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</si>
  <si>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</si>
  <si>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</si>
  <si>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</si>
  <si>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</si>
  <si>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</si>
  <si>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</si>
  <si>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</si>
  <si>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</si>
  <si>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</si>
  <si>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</si>
  <si>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</si>
  <si>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</si>
  <si>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</si>
  <si>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</si>
  <si>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</si>
  <si>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</si>
  <si>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</si>
  <si>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</si>
  <si>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</si>
  <si>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</si>
  <si>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</si>
  <si>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</si>
  <si>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</si>
  <si>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</si>
  <si>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</si>
  <si>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</si>
  <si>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</si>
  <si>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</si>
  <si>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</si>
  <si>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</si>
  <si>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</si>
  <si>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</si>
  <si>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</si>
  <si>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</si>
  <si>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</si>
  <si>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</si>
  <si>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</si>
  <si>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</si>
  <si>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</si>
  <si>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</si>
  <si>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</si>
  <si>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</si>
  <si>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</si>
  <si>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</si>
  <si>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</si>
  <si>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</si>
  <si>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</si>
  <si>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</si>
  <si>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</si>
  <si>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</si>
  <si>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</si>
  <si>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</si>
  <si>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</si>
  <si>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</si>
  <si>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</si>
  <si>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</si>
  <si>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</si>
  <si>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</si>
  <si>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</si>
  <si>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</si>
  <si>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</si>
  <si>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</si>
  <si>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</si>
  <si>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</si>
  <si>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</si>
  <si>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</si>
  <si>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</si>
  <si>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</si>
  <si>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</si>
  <si>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</si>
  <si>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</si>
  <si>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</si>
  <si>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</si>
  <si>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</si>
  <si>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</si>
  <si>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</si>
  <si>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</si>
  <si>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</si>
  <si>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</si>
  <si>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</si>
  <si>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</si>
  <si>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</si>
  <si>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</si>
  <si>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</si>
  <si>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</si>
  <si>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</si>
  <si>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</si>
  <si>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</si>
  <si>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</si>
  <si>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</si>
  <si>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</si>
  <si>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</si>
  <si>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</si>
  <si>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</si>
  <si>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</si>
  <si>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</si>
  <si>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</si>
  <si>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</si>
  <si>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</si>
  <si>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</si>
  <si>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</si>
  <si>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</si>
  <si>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</si>
  <si>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</si>
  <si>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</si>
  <si>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</si>
  <si>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</si>
  <si>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</si>
  <si>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</si>
  <si>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</si>
  <si>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</si>
  <si>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</si>
  <si>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</si>
  <si>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</si>
  <si>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</si>
  <si>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</si>
  <si>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</si>
  <si>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</si>
  <si>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</si>
  <si>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</si>
  <si>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</si>
  <si>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</si>
  <si>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</si>
  <si>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</si>
  <si>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</si>
  <si>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</si>
  <si>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</si>
  <si>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</si>
  <si>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</si>
  <si>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</si>
  <si>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</si>
  <si>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</si>
  <si>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</si>
  <si>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</si>
  <si>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</si>
  <si>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</si>
  <si>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</si>
  <si>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</si>
  <si>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</si>
  <si>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</si>
  <si>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</si>
  <si>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</si>
  <si>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</si>
  <si>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</si>
  <si>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</si>
  <si>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</si>
  <si>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</si>
  <si>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</si>
  <si>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</si>
  <si>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</si>
  <si>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</si>
  <si>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</si>
  <si>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</si>
  <si>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</si>
  <si>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</si>
  <si>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</si>
  <si>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</si>
  <si>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</si>
  <si>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</si>
  <si>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</si>
  <si>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</si>
  <si>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</si>
  <si>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</si>
  <si>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</si>
  <si>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</si>
  <si>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</si>
  <si>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</si>
  <si>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</si>
  <si>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</si>
  <si>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</si>
  <si>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</si>
  <si>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</si>
  <si>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</si>
  <si>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</si>
  <si>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</si>
  <si>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</si>
  <si>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</si>
  <si>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</si>
  <si>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</si>
  <si>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</si>
  <si>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</si>
  <si>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</si>
  <si>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</si>
  <si>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</si>
  <si>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</si>
  <si>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</si>
  <si>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</si>
  <si>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</si>
  <si>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</si>
  <si>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</si>
  <si>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</si>
  <si>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</si>
  <si>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</si>
  <si>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</si>
  <si>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</si>
  <si>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</si>
  <si>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</si>
  <si>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</si>
  <si>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</si>
  <si>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</si>
  <si>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</si>
  <si>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</si>
  <si>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</si>
  <si>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</si>
  <si>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</si>
  <si>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</si>
  <si>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</si>
  <si>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</si>
  <si>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</si>
  <si>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</si>
  <si>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</si>
  <si>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</si>
  <si>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</si>
  <si>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</si>
  <si>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</si>
  <si>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</si>
  <si>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</si>
  <si>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</si>
  <si>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</si>
  <si>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</si>
  <si>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</si>
  <si>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</si>
  <si>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</si>
  <si>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</si>
  <si>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</si>
  <si>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</si>
  <si>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</si>
  <si>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</si>
  <si>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</si>
  <si>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</si>
  <si>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</si>
  <si>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</si>
  <si>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</si>
  <si>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</si>
  <si>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</si>
  <si>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</si>
  <si>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</si>
  <si>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</si>
  <si>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</si>
  <si>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</si>
  <si>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</si>
  <si>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</si>
  <si>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</si>
  <si>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</si>
  <si>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</si>
  <si>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</si>
  <si>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</si>
  <si>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</si>
  <si>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</si>
  <si>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</si>
  <si>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</si>
  <si>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</si>
  <si>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</si>
  <si>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</si>
  <si>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</si>
  <si>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</si>
  <si>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</si>
  <si>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</si>
  <si>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</si>
  <si>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</si>
  <si>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</si>
  <si>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</si>
  <si>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</si>
  <si>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</si>
  <si>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</si>
  <si>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</si>
  <si>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</si>
  <si>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</si>
  <si>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</si>
  <si>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</si>
  <si>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</si>
  <si>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</si>
  <si>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</si>
  <si>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</si>
  <si>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</si>
  <si>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</si>
  <si>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</si>
  <si>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</si>
  <si>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</si>
  <si>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</si>
  <si>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</si>
  <si>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</si>
  <si>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</si>
  <si>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</si>
  <si>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</si>
  <si>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</si>
  <si>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</si>
  <si>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</si>
  <si>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</si>
  <si>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</si>
  <si>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</si>
  <si>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</si>
  <si>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</si>
  <si>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</si>
  <si>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</si>
  <si>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</si>
  <si>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</si>
  <si>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</si>
  <si>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</si>
  <si>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</si>
  <si>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</si>
  <si>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</si>
  <si>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</si>
  <si>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</si>
  <si>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</si>
  <si>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</si>
  <si>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</si>
  <si>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</si>
  <si>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</si>
  <si>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</si>
  <si>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</si>
  <si>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</si>
  <si>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</si>
  <si>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</si>
  <si>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</si>
  <si>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</si>
  <si>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</si>
  <si>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</si>
  <si>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</si>
  <si>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</si>
  <si>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</si>
  <si>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</si>
  <si>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</si>
  <si>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</si>
  <si>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</si>
  <si>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</si>
  <si>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</si>
  <si>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</si>
  <si>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</si>
  <si>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</si>
  <si>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</si>
  <si>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</si>
  <si>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</si>
  <si>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</si>
  <si>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</si>
  <si>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</si>
  <si>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</si>
  <si>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</si>
  <si>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</si>
  <si>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</si>
  <si>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</si>
  <si>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</si>
  <si>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</si>
  <si>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</si>
  <si>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</si>
  <si>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</si>
  <si>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</si>
  <si>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</si>
  <si>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</si>
  <si>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</si>
  <si>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</si>
  <si>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</si>
  <si>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</si>
  <si>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</si>
  <si>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</si>
  <si>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</si>
  <si>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</si>
  <si>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</si>
  <si>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</si>
  <si>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</si>
  <si>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</si>
  <si>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</si>
  <si>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</si>
  <si>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</si>
  <si>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</si>
  <si>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</si>
  <si>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</si>
  <si>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</si>
  <si>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</si>
  <si>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</si>
  <si>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</si>
  <si>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</si>
  <si>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</si>
  <si>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</si>
  <si>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</si>
  <si>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</si>
  <si>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</si>
  <si>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</si>
  <si>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</si>
  <si>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</si>
  <si>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</si>
  <si>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</si>
  <si>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</si>
  <si>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</si>
  <si>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</si>
  <si>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</si>
  <si>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</si>
  <si>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</si>
  <si>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</si>
  <si>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</si>
  <si>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</si>
  <si>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</si>
  <si>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</si>
  <si>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</si>
  <si>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</si>
  <si>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</si>
  <si>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</si>
  <si>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</si>
  <si>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</si>
  <si>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</si>
  <si>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</si>
  <si>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</si>
  <si>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</si>
  <si>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</si>
  <si>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</si>
  <si>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</si>
  <si>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</si>
  <si>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</si>
  <si>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</si>
  <si>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</si>
  <si>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</si>
  <si>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</si>
  <si>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</si>
  <si>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</si>
  <si>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</si>
  <si>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</si>
  <si>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</si>
  <si>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</si>
  <si>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</si>
  <si>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</si>
  <si>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</si>
  <si>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</si>
  <si>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</si>
  <si>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</si>
  <si>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</si>
  <si>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</si>
  <si>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</si>
  <si>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</si>
  <si>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</si>
  <si>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</si>
  <si>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</si>
  <si>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</si>
  <si>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</si>
  <si>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</si>
  <si>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</si>
  <si>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</si>
  <si>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</si>
  <si>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</si>
  <si>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</si>
  <si>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</si>
  <si>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</si>
  <si>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</si>
  <si>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</si>
  <si>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</si>
  <si>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</si>
  <si>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</si>
  <si>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</si>
  <si>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</si>
  <si>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</si>
  <si>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</si>
  <si>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</si>
  <si>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</si>
  <si>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</si>
  <si>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</si>
  <si>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</si>
  <si>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</si>
  <si>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</si>
  <si>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</si>
  <si>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</si>
  <si>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</si>
  <si>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</si>
  <si>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</si>
  <si>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</si>
  <si>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</si>
  <si>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</si>
  <si>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</si>
  <si>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</si>
  <si>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</si>
  <si>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</si>
  <si>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</si>
  <si>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</si>
  <si>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</si>
  <si>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</si>
  <si>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</si>
  <si>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</si>
  <si>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</si>
  <si>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</si>
  <si>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</si>
  <si>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</si>
  <si>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</si>
  <si>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</si>
  <si>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</si>
  <si>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</si>
  <si>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</si>
  <si>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</si>
  <si>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</si>
  <si>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</si>
  <si>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</si>
  <si>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</si>
  <si>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</si>
  <si>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</si>
  <si>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</si>
  <si>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</si>
  <si>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</si>
  <si>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</si>
  <si>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</si>
  <si>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</si>
  <si>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</si>
  <si>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</si>
  <si>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</si>
  <si>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</si>
  <si>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</si>
  <si>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</si>
  <si>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</si>
  <si>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</si>
  <si>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</si>
  <si>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</si>
  <si>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</si>
  <si>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</si>
  <si>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</si>
  <si>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</si>
  <si>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</si>
  <si>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</si>
  <si>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</si>
  <si>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</si>
  <si>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</si>
  <si>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</si>
  <si>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</si>
  <si>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</si>
  <si>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</si>
  <si>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</si>
  <si>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</si>
  <si>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</si>
  <si>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</si>
  <si>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</si>
  <si>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</si>
  <si>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</si>
  <si>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</si>
  <si>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</si>
  <si>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</si>
  <si>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</si>
  <si>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</si>
  <si>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</si>
  <si>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</si>
  <si>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</si>
  <si>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</si>
  <si>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</si>
  <si>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</si>
  <si>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</si>
  <si>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</si>
  <si>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</si>
  <si>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</si>
  <si>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</si>
  <si>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</si>
  <si>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</si>
  <si>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</si>
  <si>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</si>
  <si>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</si>
  <si>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</si>
  <si>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</si>
  <si>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</si>
  <si>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</si>
  <si>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</si>
  <si>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</si>
  <si>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</si>
  <si>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</si>
  <si>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</si>
  <si>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</si>
  <si>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</si>
  <si>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</si>
  <si>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</si>
  <si>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</si>
  <si>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</si>
  <si>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</si>
  <si>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</si>
  <si>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</si>
  <si>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</si>
  <si>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</si>
  <si>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</si>
  <si>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</si>
  <si>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</si>
  <si>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</si>
  <si>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</si>
  <si>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</si>
  <si>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</si>
  <si>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</si>
  <si>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</si>
  <si>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</si>
  <si>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</si>
  <si>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</si>
  <si>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</si>
  <si>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</si>
  <si>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</si>
  <si>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</si>
  <si>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</si>
  <si>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</si>
  <si>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</si>
  <si>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</si>
  <si>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</si>
  <si>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</si>
  <si>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</si>
  <si>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</si>
  <si>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</si>
  <si>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</si>
  <si>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</si>
  <si>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</si>
  <si>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</si>
  <si>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</si>
  <si>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</si>
  <si>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</si>
  <si>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</si>
  <si>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</si>
  <si>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</si>
  <si>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</si>
  <si>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</si>
  <si>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</si>
  <si>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</si>
  <si>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</si>
  <si>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</si>
  <si>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</si>
  <si>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</si>
  <si>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</si>
  <si>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</si>
  <si>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</si>
  <si>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</si>
  <si>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</si>
  <si>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</si>
  <si>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</si>
  <si>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</si>
  <si>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</si>
  <si>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</si>
  <si>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</si>
  <si>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</si>
  <si>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</si>
  <si>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</si>
  <si>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</si>
  <si>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</si>
  <si>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</si>
  <si>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</si>
  <si>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</si>
  <si>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</si>
  <si>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</si>
  <si>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</si>
  <si>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</si>
  <si>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</si>
  <si>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</si>
  <si>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</si>
  <si>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</si>
  <si>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</si>
  <si>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</si>
  <si>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</si>
  <si>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</si>
  <si>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</si>
  <si>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</si>
  <si>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</si>
  <si>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</si>
  <si>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</si>
  <si>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</si>
  <si>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</si>
  <si>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</si>
  <si>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</si>
  <si>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</si>
  <si>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</si>
  <si>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</si>
  <si>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</si>
  <si>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</si>
  <si>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</si>
  <si>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</si>
  <si>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</si>
  <si>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</si>
  <si>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</si>
  <si>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</si>
  <si>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</si>
  <si>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</si>
  <si>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</si>
  <si>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</si>
  <si>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</si>
  <si>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</si>
  <si>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</si>
  <si>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</si>
  <si>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</si>
  <si>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</si>
  <si>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</si>
  <si>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</si>
  <si>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</si>
  <si>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</si>
  <si>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</si>
  <si>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</si>
  <si>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</si>
  <si>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</si>
  <si>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</si>
  <si>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</si>
  <si>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</si>
  <si>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</si>
  <si>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</si>
  <si>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</si>
  <si>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</si>
  <si>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</si>
  <si>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</si>
  <si>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</si>
  <si>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</si>
  <si>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</si>
  <si>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</si>
  <si>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</si>
  <si>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</si>
  <si>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</si>
  <si>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</si>
  <si>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</si>
  <si>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</si>
  <si>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</si>
  <si>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</si>
  <si>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</si>
  <si>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</si>
  <si>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</si>
  <si>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</si>
  <si>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</si>
  <si>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</si>
  <si>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</si>
  <si>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</si>
  <si>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</si>
  <si>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</si>
  <si>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</si>
  <si>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</si>
  <si>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</si>
  <si>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</si>
  <si>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</si>
  <si>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</si>
  <si>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</si>
  <si>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</si>
  <si>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</si>
  <si>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</si>
  <si>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</si>
  <si>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</si>
  <si>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</si>
  <si>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</si>
  <si>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</si>
  <si>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</si>
  <si>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</si>
  <si>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</si>
  <si>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</si>
  <si>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</si>
  <si>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</si>
  <si>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</si>
  <si>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</si>
  <si>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</si>
  <si>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</si>
  <si>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</si>
  <si>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</si>
  <si>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</si>
  <si>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</si>
  <si>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</si>
  <si>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</si>
  <si>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</si>
  <si>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</si>
  <si>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</si>
  <si>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</si>
  <si>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</si>
  <si>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</si>
  <si>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</si>
  <si>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</si>
  <si>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</si>
  <si>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</si>
  <si>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</si>
  <si>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</si>
  <si>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</si>
  <si>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</si>
  <si>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</si>
  <si>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</si>
  <si>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</si>
  <si>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</si>
  <si>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</si>
  <si>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</si>
  <si>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</si>
  <si>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</si>
  <si>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</si>
  <si>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</si>
  <si>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</si>
  <si>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</si>
  <si>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</si>
  <si>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</si>
  <si>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</si>
  <si>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</si>
  <si>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</si>
  <si>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</si>
  <si>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</si>
  <si>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</si>
  <si>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</si>
  <si>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</si>
  <si>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</si>
  <si>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</si>
  <si>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</si>
  <si>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</si>
  <si>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</si>
  <si>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</si>
  <si>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</si>
  <si>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</si>
  <si>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</si>
  <si>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</si>
  <si>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</si>
  <si>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</si>
  <si>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</si>
  <si>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</si>
  <si>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</si>
  <si>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</si>
  <si>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</si>
  <si>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</si>
  <si>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</si>
  <si>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</si>
  <si>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</si>
  <si>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</si>
  <si>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</si>
  <si>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</si>
  <si>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</si>
  <si>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</si>
  <si>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</si>
  <si>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</si>
  <si>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</si>
  <si>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</si>
  <si>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</si>
  <si>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</si>
  <si>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</si>
  <si>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</si>
  <si>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</si>
  <si>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</si>
  <si>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</si>
  <si>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</si>
  <si>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</si>
  <si>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</si>
  <si>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</si>
  <si>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</si>
  <si>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</si>
  <si>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</si>
  <si>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</si>
  <si>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</si>
  <si>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</si>
  <si>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</si>
  <si>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</si>
  <si>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</si>
  <si>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</si>
  <si>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</si>
  <si>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</si>
  <si>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</si>
  <si>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</si>
  <si>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</si>
  <si>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</si>
  <si>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</si>
  <si>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</si>
  <si>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</si>
  <si>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</si>
  <si>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</si>
  <si>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</si>
  <si>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</si>
  <si>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</si>
  <si>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</si>
  <si>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</si>
  <si>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</si>
  <si>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</si>
  <si>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</si>
  <si>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</si>
  <si>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</si>
  <si>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</si>
  <si>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</si>
  <si>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</si>
  <si>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</si>
  <si>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</si>
  <si>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</si>
  <si>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</si>
  <si>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</si>
  <si>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</si>
  <si>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</si>
  <si>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</si>
  <si>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</si>
  <si>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</si>
  <si>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</si>
  <si>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</si>
  <si>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</si>
  <si>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</si>
  <si>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</si>
  <si>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</si>
  <si>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</si>
  <si>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</si>
  <si>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</si>
  <si>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</si>
  <si>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</si>
  <si>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</si>
  <si>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</si>
  <si>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</si>
  <si>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</si>
  <si>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</si>
  <si>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</si>
  <si>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</si>
  <si>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</si>
  <si>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</si>
  <si>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</si>
  <si>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</si>
  <si>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</si>
  <si>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</si>
  <si>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</si>
  <si>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</si>
  <si>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</si>
  <si>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</si>
  <si>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</si>
  <si>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</si>
  <si>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</si>
  <si>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</si>
  <si>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</si>
  <si>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</si>
  <si>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</si>
  <si>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</si>
  <si>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</si>
  <si>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</si>
  <si>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</si>
  <si>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</si>
  <si>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</si>
  <si>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</si>
  <si>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</si>
  <si>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</si>
  <si>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</si>
  <si>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</si>
  <si>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</si>
  <si>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</si>
  <si>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</si>
  <si>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</si>
  <si>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</si>
  <si>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</si>
  <si>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</si>
  <si>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</si>
  <si>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</si>
  <si>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</si>
  <si>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</si>
  <si>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</si>
  <si>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</si>
  <si>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</si>
  <si>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</si>
  <si>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</si>
  <si>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</si>
  <si>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</si>
  <si>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</si>
  <si>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</si>
  <si>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</si>
  <si>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</si>
  <si>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</si>
  <si>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</si>
  <si>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</si>
  <si>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</si>
  <si>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</si>
  <si>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</si>
  <si>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</si>
  <si>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</si>
  <si>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</si>
  <si>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</si>
  <si>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</si>
  <si>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</si>
  <si>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</si>
  <si>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</si>
  <si>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</si>
  <si>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</si>
  <si>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</si>
  <si>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</si>
  <si>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</si>
  <si>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</si>
  <si>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</si>
  <si>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</si>
  <si>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</si>
  <si>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</si>
  <si>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</si>
  <si>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</si>
  <si>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</si>
  <si>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</si>
  <si>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</si>
  <si>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</si>
  <si>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</si>
  <si>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</si>
  <si>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</si>
  <si>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</si>
  <si>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</si>
  <si>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</si>
  <si>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</si>
  <si>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</si>
  <si>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</si>
  <si>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</si>
  <si>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</si>
  <si>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</si>
  <si>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</si>
  <si>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</si>
  <si>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</si>
  <si>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</si>
  <si>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</si>
  <si>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</si>
  <si>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</si>
  <si>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</si>
  <si>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</si>
  <si>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</si>
  <si>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</si>
  <si>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</si>
  <si>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</si>
  <si>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</si>
  <si>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</si>
  <si>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</si>
  <si>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</si>
  <si>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</si>
  <si>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</si>
  <si>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</si>
  <si>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</si>
  <si>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</si>
  <si>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</si>
  <si>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</si>
  <si>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</si>
  <si>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</si>
  <si>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</si>
  <si>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</si>
  <si>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</si>
  <si>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</si>
  <si>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</si>
  <si>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</si>
  <si>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</si>
  <si>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</si>
  <si>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</si>
  <si>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</si>
  <si>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</si>
  <si>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</si>
  <si>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</si>
  <si>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</si>
  <si>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</si>
  <si>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</si>
  <si>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</si>
  <si>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</si>
  <si>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</si>
  <si>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</si>
  <si>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</si>
  <si>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</si>
  <si>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</si>
  <si>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</si>
  <si>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</si>
  <si>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</si>
  <si>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</si>
  <si>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</si>
  <si>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</si>
  <si>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</si>
  <si>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</si>
  <si>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</si>
  <si>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</si>
  <si>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</si>
  <si>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</si>
  <si>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</si>
  <si>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</si>
  <si>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</si>
  <si>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</si>
  <si>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</si>
  <si>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</si>
  <si>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</si>
  <si>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</si>
  <si>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</si>
  <si>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</si>
  <si>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</si>
  <si>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</si>
  <si>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</si>
  <si>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</si>
  <si>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</si>
  <si>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</si>
  <si>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</si>
  <si>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</si>
  <si>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</si>
  <si>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</si>
  <si>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</si>
  <si>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</si>
  <si>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</si>
  <si>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</si>
  <si>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</si>
  <si>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</si>
  <si>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</si>
  <si>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</si>
  <si>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</si>
  <si>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</si>
  <si>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</si>
  <si>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</si>
  <si>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</si>
  <si>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</si>
  <si>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</si>
  <si>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</si>
  <si>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</si>
  <si>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</si>
  <si>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</si>
  <si>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</si>
  <si>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</si>
  <si>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</si>
  <si>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</si>
  <si>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</si>
  <si>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</si>
  <si>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</si>
  <si>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</si>
  <si>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</si>
  <si>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</si>
  <si>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</si>
  <si>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</si>
  <si>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</si>
  <si>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</si>
  <si>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</si>
  <si>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</si>
  <si>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</si>
  <si>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</si>
  <si>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</si>
  <si>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</si>
  <si>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</si>
  <si>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</si>
  <si>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</si>
  <si>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</si>
  <si>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</si>
  <si>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</si>
  <si>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</si>
  <si>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</si>
  <si>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</si>
  <si>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</si>
  <si>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</si>
  <si>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</si>
  <si>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</si>
  <si>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</si>
  <si>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</si>
  <si>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</si>
  <si>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</si>
  <si>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</si>
  <si>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</si>
  <si>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</si>
  <si>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</si>
  <si>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</si>
  <si>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</si>
  <si>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</si>
  <si>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</si>
  <si>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</si>
  <si>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</si>
  <si>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</si>
  <si>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</si>
  <si>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</si>
  <si>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</si>
  <si>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</si>
  <si>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</si>
  <si>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</si>
  <si>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</si>
  <si>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</si>
  <si>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</si>
  <si>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</si>
  <si>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</si>
  <si>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</si>
  <si>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</si>
  <si>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</si>
  <si>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</si>
  <si>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</si>
  <si>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</si>
  <si>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</si>
  <si>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</si>
  <si>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</si>
  <si>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</si>
  <si>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</si>
  <si>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</si>
  <si>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</si>
  <si>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</si>
  <si>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</si>
  <si>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</si>
  <si>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</si>
  <si>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</si>
  <si>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</si>
  <si>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</si>
  <si>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</si>
  <si>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</si>
  <si>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</si>
  <si>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</si>
  <si>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</si>
  <si>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</si>
  <si>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</si>
  <si>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</si>
  <si>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</si>
  <si>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</si>
  <si>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</si>
  <si>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</si>
  <si>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</si>
  <si>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</si>
  <si>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</si>
  <si>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</si>
  <si>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</si>
  <si>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</si>
  <si>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</si>
  <si>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</si>
  <si>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</si>
  <si>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</si>
  <si>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</si>
  <si>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</si>
  <si>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</si>
  <si>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</si>
  <si>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</si>
  <si>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</si>
  <si>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</si>
  <si>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</si>
  <si>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</si>
  <si>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</si>
  <si>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</si>
  <si>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</si>
  <si>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</si>
  <si>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</si>
  <si>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</si>
  <si>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</si>
  <si>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</si>
  <si>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</si>
  <si>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</si>
  <si>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</si>
  <si>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</si>
  <si>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</si>
  <si>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</si>
  <si>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</si>
  <si>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</si>
  <si>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</si>
  <si>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</si>
  <si>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</si>
  <si>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</si>
  <si>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</si>
  <si>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</si>
  <si>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</si>
  <si>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</si>
  <si>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</si>
  <si>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</si>
  <si>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</si>
  <si>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</si>
  <si>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</si>
  <si>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</si>
  <si>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</si>
  <si>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</si>
  <si>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</si>
  <si>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</si>
  <si>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</si>
  <si>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</si>
  <si>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</si>
  <si>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</si>
  <si>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</si>
  <si>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</si>
  <si>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</si>
  <si>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</si>
  <si>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</si>
  <si>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</si>
  <si>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</si>
  <si>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</si>
  <si>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</si>
  <si>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</si>
  <si>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</si>
  <si>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</si>
  <si>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</si>
  <si>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</si>
  <si>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</si>
  <si>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</si>
  <si>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</si>
  <si>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</si>
  <si>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</si>
  <si>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</si>
  <si>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</si>
  <si>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</si>
  <si>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</si>
  <si>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</si>
  <si>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</si>
  <si>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</si>
  <si>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</si>
  <si>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</si>
  <si>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</si>
  <si>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</si>
  <si>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</si>
  <si>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</si>
  <si>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</si>
  <si>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</si>
  <si>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</si>
  <si>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</si>
  <si>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</si>
  <si>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</si>
  <si>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</si>
  <si>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</si>
  <si>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</si>
  <si>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</si>
  <si>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</si>
  <si>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</si>
  <si>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</si>
  <si>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</si>
  <si>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</si>
  <si>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</si>
  <si>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</si>
  <si>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</si>
  <si>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</si>
  <si>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</si>
  <si>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</si>
  <si>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</si>
  <si>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</si>
  <si>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</si>
  <si>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</si>
  <si>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</si>
  <si>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</si>
  <si>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</si>
  <si>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</si>
  <si>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</si>
  <si>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</si>
  <si>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</si>
  <si>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</si>
  <si>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</si>
  <si>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</si>
  <si>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</si>
  <si>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</si>
  <si>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</si>
  <si>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</si>
  <si>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</si>
  <si>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</si>
  <si>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</si>
  <si>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</si>
  <si>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</si>
  <si>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</si>
  <si>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</si>
  <si>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</si>
  <si>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</si>
  <si>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</si>
  <si>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</si>
  <si>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</si>
  <si>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</si>
  <si>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</si>
  <si>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</si>
  <si>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</si>
  <si>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</si>
  <si>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</si>
  <si>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</si>
  <si>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</si>
  <si>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</si>
  <si>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</si>
  <si>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</si>
  <si>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</si>
  <si>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</si>
  <si>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</si>
  <si>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</si>
  <si>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</si>
  <si>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</si>
  <si>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</si>
  <si>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</si>
  <si>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</si>
  <si>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</si>
  <si>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</si>
  <si>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</si>
  <si>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</si>
  <si>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</si>
  <si>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</si>
  <si>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</si>
  <si>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</si>
  <si>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</si>
  <si>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</si>
  <si>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</si>
  <si>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</si>
  <si>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</si>
  <si>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</si>
  <si>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</si>
  <si>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</si>
  <si>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</si>
  <si>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</si>
  <si>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</si>
  <si>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</si>
  <si>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</si>
  <si>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</si>
  <si>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</si>
  <si>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</si>
  <si>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</si>
  <si>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</si>
  <si>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</si>
  <si>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</si>
  <si>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</si>
  <si>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</si>
  <si>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</si>
  <si>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</si>
  <si>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</si>
  <si>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</si>
  <si>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</si>
  <si>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</si>
  <si>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</si>
  <si>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</si>
  <si>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</si>
  <si>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</si>
  <si>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</si>
  <si>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</si>
  <si>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</si>
  <si>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</si>
  <si>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</si>
  <si>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</si>
  <si>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</si>
  <si>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</si>
  <si>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</si>
  <si>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</si>
  <si>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</si>
  <si>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</si>
  <si>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</si>
  <si>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</si>
  <si>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</si>
  <si>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</si>
  <si>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</si>
  <si>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</si>
  <si>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</si>
  <si>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</si>
  <si>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</si>
  <si>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</si>
  <si>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</si>
  <si>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</si>
  <si>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</si>
  <si>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</si>
  <si>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</si>
  <si>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</si>
  <si>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</si>
  <si>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</si>
  <si>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</si>
  <si>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</si>
  <si>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</si>
  <si>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</si>
  <si>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</si>
  <si>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</si>
  <si>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</si>
  <si>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</si>
  <si>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</si>
  <si>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</si>
  <si>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</si>
  <si>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</si>
  <si>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</si>
  <si>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</si>
  <si>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</si>
  <si>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</si>
  <si>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</si>
  <si>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</si>
  <si>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</si>
  <si>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</si>
  <si>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</si>
  <si>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</si>
  <si>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</si>
  <si>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</si>
  <si>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</si>
  <si>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</si>
  <si>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</si>
  <si>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</si>
  <si>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</si>
  <si>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</si>
  <si>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</si>
  <si>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</si>
  <si>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</si>
  <si>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</si>
  <si>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</si>
  <si>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</si>
  <si>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</si>
  <si>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</si>
  <si>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</si>
  <si>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</si>
  <si>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</si>
  <si>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</si>
  <si>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</si>
  <si>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</si>
  <si>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</si>
  <si>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</si>
  <si>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</si>
  <si>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</si>
  <si>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</si>
  <si>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</si>
  <si>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</si>
  <si>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</si>
  <si>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</si>
  <si>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</si>
  <si>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</si>
  <si>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</si>
  <si>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</si>
  <si>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</si>
  <si>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</si>
  <si>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</si>
  <si>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</si>
  <si>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</si>
  <si>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</si>
  <si>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</si>
  <si>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</si>
  <si>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</si>
  <si>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</si>
  <si>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</si>
  <si>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</si>
  <si>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</si>
  <si>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</si>
  <si>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</si>
  <si>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</si>
  <si>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</si>
  <si>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</si>
  <si>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</si>
  <si>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</si>
  <si>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</si>
  <si>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</si>
  <si>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</si>
  <si>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</si>
  <si>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</si>
  <si>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</si>
  <si>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</si>
  <si>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</si>
  <si>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</si>
  <si>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</si>
  <si>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</si>
  <si>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</si>
  <si>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</si>
  <si>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</si>
  <si>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</si>
  <si>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</si>
  <si>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</si>
  <si>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</si>
  <si>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</si>
  <si>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</si>
  <si>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</si>
  <si>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</si>
  <si>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</si>
  <si>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</si>
  <si>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</si>
  <si>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</si>
  <si>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</si>
  <si>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</si>
  <si>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</si>
  <si>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</si>
  <si>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</si>
  <si>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</si>
  <si>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</si>
  <si>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</si>
  <si>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</si>
  <si>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</si>
  <si>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</si>
  <si>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</si>
  <si>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</si>
  <si>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</si>
  <si>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</si>
  <si>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</si>
  <si>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</si>
  <si>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</si>
  <si>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</si>
  <si>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</si>
  <si>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</si>
  <si>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</si>
  <si>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</si>
  <si>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</si>
  <si>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</si>
  <si>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</si>
  <si>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</si>
  <si>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</si>
  <si>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</si>
  <si>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</si>
  <si>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</si>
  <si>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</si>
  <si>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</si>
  <si>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</si>
  <si>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</si>
  <si>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</si>
  <si>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</si>
  <si>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</si>
  <si>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</si>
  <si>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</si>
  <si>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</si>
  <si>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</si>
  <si>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</si>
  <si>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</si>
  <si>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</si>
  <si>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</si>
  <si>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</si>
  <si>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</si>
  <si>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</si>
  <si>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</si>
  <si>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</si>
  <si>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</si>
  <si>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</si>
  <si>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</si>
  <si>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</si>
  <si>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</si>
  <si>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</si>
  <si>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</si>
  <si>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</si>
  <si>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</si>
  <si>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</si>
  <si>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</si>
  <si>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</si>
  <si>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</si>
  <si>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</si>
  <si>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</si>
  <si>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</si>
  <si>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</si>
  <si>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</si>
  <si>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</si>
  <si>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</si>
  <si>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</si>
  <si>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</si>
  <si>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</si>
  <si>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</si>
  <si>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</si>
  <si>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</si>
  <si>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</si>
  <si>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</si>
  <si>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</si>
  <si>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</si>
  <si>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</si>
  <si>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</si>
  <si>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</si>
  <si>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</si>
  <si>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</si>
  <si>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</si>
  <si>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</si>
  <si>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</si>
  <si>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</si>
  <si>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</si>
  <si>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</si>
  <si>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</si>
  <si>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</si>
  <si>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</si>
  <si>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</si>
  <si>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</si>
  <si>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</si>
  <si>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</si>
  <si>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</si>
  <si>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</si>
  <si>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</si>
  <si>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</si>
  <si>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</si>
  <si>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</si>
  <si>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</si>
  <si>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</si>
  <si>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</si>
  <si>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</si>
  <si>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</si>
  <si>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</si>
  <si>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</si>
  <si>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</si>
  <si>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</si>
  <si>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</si>
  <si>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</si>
  <si>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</si>
  <si>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</si>
  <si>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</si>
  <si>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</si>
  <si>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</si>
  <si>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</si>
  <si>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</si>
  <si>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</si>
  <si>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</si>
  <si>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</si>
  <si>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</si>
  <si>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</si>
  <si>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</si>
  <si>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</si>
  <si>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</si>
  <si>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</si>
  <si>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</si>
  <si>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</si>
  <si>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</si>
  <si>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</si>
  <si>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</si>
  <si>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</si>
  <si>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</si>
  <si>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</si>
  <si>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</si>
  <si>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</si>
  <si>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</si>
  <si>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</si>
  <si>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</si>
  <si>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</si>
  <si>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</si>
  <si>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</si>
  <si>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</si>
  <si>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</si>
  <si>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</si>
  <si>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</si>
  <si>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</si>
  <si>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</si>
  <si>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</si>
  <si>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</si>
  <si>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</si>
  <si>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</si>
  <si>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</si>
  <si>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</si>
  <si>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</si>
  <si>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</si>
  <si>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</si>
  <si>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</si>
  <si>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</si>
  <si>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</si>
  <si>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</si>
  <si>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</si>
  <si>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</si>
  <si>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</si>
  <si>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</si>
  <si>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</si>
  <si>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</si>
  <si>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</si>
  <si>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</si>
  <si>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</si>
  <si>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</si>
  <si>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</si>
  <si>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</si>
  <si>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</si>
  <si>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</si>
  <si>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</si>
  <si>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</si>
  <si>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</si>
  <si>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</si>
  <si>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</si>
  <si>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</si>
  <si>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</si>
  <si>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</si>
  <si>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</si>
  <si>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</si>
  <si>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</si>
  <si>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</si>
  <si>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</si>
  <si>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</si>
  <si>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</si>
  <si>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</si>
  <si>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</si>
  <si>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</si>
  <si>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</si>
  <si>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</si>
  <si>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</si>
  <si>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</si>
  <si>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</si>
  <si>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</si>
  <si>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</si>
  <si>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</si>
  <si>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</si>
  <si>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</si>
  <si>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</si>
  <si>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</si>
  <si>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</si>
  <si>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</si>
  <si>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</si>
  <si>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</si>
  <si>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</si>
  <si>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</si>
  <si>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</si>
  <si>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</si>
  <si>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</si>
  <si>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</si>
  <si>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</si>
  <si>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</si>
  <si>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</si>
  <si>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</si>
  <si>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</si>
  <si>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</si>
  <si>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</si>
  <si>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</si>
  <si>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</si>
  <si>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</si>
  <si>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</si>
  <si>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</si>
  <si>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</si>
  <si>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</si>
  <si>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</si>
  <si>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</si>
  <si>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</si>
  <si>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</si>
  <si>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</si>
  <si>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</si>
  <si>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</si>
  <si>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</si>
  <si>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</si>
  <si>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</si>
  <si>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</si>
  <si>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</si>
  <si>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</si>
  <si>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</si>
  <si>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</si>
  <si>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</si>
  <si>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</si>
  <si>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</si>
  <si>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</si>
  <si>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</si>
  <si>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</si>
  <si>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</si>
  <si>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</si>
  <si>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</si>
  <si>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</si>
  <si>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</si>
  <si>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</si>
  <si>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</si>
  <si>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</si>
  <si>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</si>
  <si>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</si>
  <si>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</si>
  <si>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</si>
  <si>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</si>
  <si>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</si>
  <si>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</si>
  <si>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</si>
  <si>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</si>
  <si>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</si>
  <si>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</si>
  <si>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</si>
  <si>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</si>
  <si>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</si>
  <si>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</si>
  <si>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</si>
  <si>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</si>
  <si>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</si>
  <si>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</si>
  <si>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</si>
  <si>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</si>
  <si>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</si>
  <si>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</si>
  <si>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</si>
  <si>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</si>
  <si>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</si>
  <si>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</si>
  <si>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</si>
  <si>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</si>
  <si>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</si>
  <si>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</si>
  <si>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</si>
  <si>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</si>
  <si>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</si>
  <si>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</si>
  <si>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</si>
  <si>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</si>
  <si>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</si>
  <si>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</si>
  <si>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</si>
  <si>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</si>
  <si>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</si>
  <si>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</si>
  <si>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</si>
  <si>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</si>
  <si>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</si>
  <si>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</si>
  <si>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</si>
  <si>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</si>
  <si>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</si>
  <si>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</si>
  <si>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</si>
  <si>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</si>
  <si>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</si>
  <si>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</si>
  <si>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</si>
  <si>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</si>
  <si>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</si>
  <si>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</si>
  <si>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</si>
  <si>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</si>
  <si>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</si>
  <si>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</si>
  <si>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</si>
  <si>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</si>
  <si>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</si>
  <si>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</si>
  <si>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</si>
  <si>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</si>
  <si>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</si>
  <si>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</si>
  <si>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</si>
  <si>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</si>
  <si>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</si>
  <si>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</si>
  <si>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</si>
  <si>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</si>
  <si>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</si>
  <si>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</si>
  <si>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</si>
  <si>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</si>
  <si>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</si>
  <si>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</si>
  <si>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</si>
  <si>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</si>
  <si>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</si>
  <si>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</si>
  <si>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</si>
  <si>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</si>
  <si>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</si>
  <si>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</si>
  <si>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</si>
  <si>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</si>
  <si>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</si>
  <si>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</si>
  <si>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</si>
  <si>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</si>
  <si>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</si>
  <si>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</si>
  <si>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</si>
  <si>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</si>
  <si>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</si>
  <si>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</si>
  <si>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</si>
  <si>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</si>
  <si>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</si>
  <si>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</si>
  <si>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</si>
  <si>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</si>
  <si>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</si>
  <si>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</si>
  <si>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</si>
  <si>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</si>
  <si>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</si>
  <si>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</si>
  <si>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</si>
  <si>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</si>
  <si>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</si>
  <si>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</si>
  <si>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</si>
  <si>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</si>
  <si>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</si>
  <si>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</si>
  <si>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</si>
  <si>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</si>
  <si>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</si>
  <si>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</si>
  <si>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</si>
  <si>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</si>
  <si>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</si>
  <si>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</si>
  <si>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</si>
  <si>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</si>
  <si>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</si>
  <si>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</si>
  <si>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</si>
  <si>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</si>
  <si>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</si>
  <si>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</si>
  <si>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</si>
  <si>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</si>
  <si>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</si>
  <si>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</si>
  <si>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</si>
  <si>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</si>
  <si>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</si>
  <si>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</si>
  <si>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</si>
  <si>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</si>
  <si>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</si>
  <si>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</si>
  <si>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</si>
  <si>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</si>
  <si>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</si>
  <si>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</si>
  <si>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</si>
  <si>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</si>
  <si>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</si>
  <si>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</si>
  <si>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</si>
  <si>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</si>
  <si>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</si>
  <si>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</si>
  <si>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</si>
  <si>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</si>
  <si>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</si>
  <si>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</si>
  <si>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</si>
  <si>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</si>
  <si>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</si>
  <si>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</si>
  <si>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</si>
  <si>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</si>
  <si>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</si>
  <si>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</si>
  <si>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</si>
  <si>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</si>
  <si>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</si>
  <si>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</si>
  <si>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</si>
  <si>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</si>
  <si>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</si>
  <si>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</si>
  <si>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</si>
  <si>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</si>
  <si>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</si>
  <si>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</si>
  <si>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</si>
  <si>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</si>
  <si>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</si>
  <si>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</si>
  <si>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</si>
  <si>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</si>
  <si>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</si>
  <si>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</si>
  <si>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</si>
  <si>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</si>
  <si>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</si>
  <si>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</si>
  <si>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</si>
  <si>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</si>
  <si>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</si>
  <si>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</si>
  <si>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</si>
  <si>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</si>
  <si>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</si>
  <si>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</si>
  <si>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</si>
  <si>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</si>
  <si>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</si>
  <si>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</si>
  <si>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</si>
  <si>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</si>
  <si>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</si>
  <si>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</si>
  <si>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</si>
  <si>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</si>
  <si>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</si>
  <si>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</si>
  <si>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</si>
  <si>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</si>
  <si>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</si>
  <si>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</si>
  <si>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</si>
  <si>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</si>
  <si>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</si>
  <si>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</si>
  <si>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</si>
  <si>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</si>
  <si>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</si>
  <si>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</si>
  <si>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</si>
  <si>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</si>
  <si>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</si>
  <si>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</si>
  <si>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</si>
  <si>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</si>
  <si>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</si>
  <si>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</si>
  <si>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</si>
  <si>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</si>
  <si>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</si>
  <si>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</si>
  <si>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</si>
  <si>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</si>
  <si>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</si>
  <si>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</si>
  <si>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</si>
  <si>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</si>
  <si>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</si>
  <si>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</si>
  <si>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</si>
  <si>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</si>
  <si>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</si>
  <si>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</si>
  <si>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</si>
  <si>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</si>
  <si>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</si>
  <si>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</si>
  <si>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</si>
  <si>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</si>
  <si>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</si>
  <si>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</si>
  <si>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</si>
  <si>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</si>
  <si>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</si>
  <si>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</si>
  <si>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</si>
  <si>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</si>
  <si>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</si>
  <si>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</si>
  <si>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</si>
  <si>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</si>
  <si>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</si>
  <si>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</si>
  <si>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</si>
  <si>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</si>
  <si>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</si>
  <si>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</si>
  <si>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</si>
  <si>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</si>
  <si>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</si>
  <si>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</si>
  <si>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</si>
  <si>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</si>
  <si>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</si>
  <si>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</si>
  <si>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</si>
  <si>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</si>
  <si>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</si>
  <si>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</si>
  <si>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</si>
  <si>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</si>
  <si>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</si>
  <si>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</si>
  <si>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</si>
  <si>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</si>
  <si>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</si>
  <si>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</si>
  <si>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</si>
  <si>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</si>
  <si>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</si>
  <si>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</si>
  <si>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</si>
  <si>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</si>
  <si>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</si>
  <si>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</si>
  <si>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</si>
  <si>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</si>
  <si>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</si>
  <si>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</si>
  <si>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</si>
  <si>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</si>
  <si>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</si>
  <si>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</si>
  <si>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</si>
  <si>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</si>
  <si>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</si>
  <si>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</si>
  <si>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</si>
  <si>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</si>
  <si>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</si>
  <si>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</si>
  <si>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</si>
  <si>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</si>
  <si>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</si>
  <si>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</si>
  <si>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</si>
  <si>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</si>
  <si>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</si>
  <si>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</si>
  <si>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</si>
  <si>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</si>
  <si>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</si>
  <si>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</si>
  <si>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</si>
  <si>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</si>
  <si>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</si>
  <si>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</si>
  <si>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</si>
  <si>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</si>
  <si>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</si>
  <si>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</si>
  <si>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</si>
  <si>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</si>
  <si>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</si>
  <si>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</si>
  <si>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</si>
  <si>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</si>
  <si>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</si>
  <si>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</si>
  <si>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</si>
  <si>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</si>
  <si>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</si>
  <si>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</si>
  <si>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</si>
  <si>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</si>
  <si>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</si>
  <si>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</si>
  <si>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</si>
  <si>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</si>
  <si>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</si>
  <si>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</si>
  <si>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</si>
  <si>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</si>
  <si>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</si>
  <si>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</si>
  <si>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</si>
  <si>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</si>
  <si>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</si>
  <si>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</si>
  <si>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</si>
  <si>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</si>
  <si>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</si>
  <si>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</si>
  <si>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</si>
  <si>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</si>
  <si>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</si>
  <si>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</si>
  <si>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</si>
  <si>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</si>
  <si>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</si>
  <si>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</si>
  <si>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</si>
  <si>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</si>
  <si>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</si>
  <si>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</si>
  <si>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</si>
  <si>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</si>
  <si>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</si>
  <si>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</si>
  <si>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</si>
  <si>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</si>
  <si>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</si>
  <si>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</si>
  <si>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</si>
  <si>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</si>
  <si>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</si>
  <si>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</si>
  <si>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</si>
  <si>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</si>
  <si>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</si>
  <si>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</si>
  <si>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</si>
  <si>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</si>
  <si>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</si>
  <si>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</si>
  <si>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</si>
  <si>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</si>
  <si>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</si>
  <si>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</si>
  <si>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</si>
  <si>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</si>
  <si>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</si>
  <si>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</si>
  <si>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</si>
  <si>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</si>
  <si>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</si>
  <si>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</si>
  <si>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</si>
  <si>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</si>
  <si>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</si>
  <si>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</si>
  <si>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</si>
  <si>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</si>
  <si>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</si>
  <si>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</si>
  <si>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</si>
  <si>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</si>
  <si>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</si>
  <si>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</si>
  <si>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</si>
  <si>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</si>
  <si>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</si>
  <si>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</si>
  <si>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</si>
  <si>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</si>
  <si>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</si>
  <si>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</si>
  <si>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</si>
  <si>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</si>
  <si>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</si>
  <si>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</si>
  <si>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</si>
  <si>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</si>
  <si>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</si>
  <si>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</si>
  <si>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</si>
  <si>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</si>
  <si>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</si>
  <si>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</si>
  <si>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</si>
  <si>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</si>
  <si>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</si>
  <si>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</si>
  <si>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</si>
  <si>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</si>
  <si>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</si>
  <si>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</si>
  <si>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</si>
  <si>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</si>
  <si>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</si>
  <si>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</si>
  <si>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</si>
  <si>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</si>
  <si>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</si>
  <si>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</si>
  <si>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</si>
  <si>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</si>
  <si>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</si>
  <si>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</si>
  <si>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</si>
  <si>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</si>
  <si>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</si>
  <si>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</si>
  <si>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</si>
  <si>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</si>
  <si>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</si>
  <si>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</si>
  <si>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</si>
  <si>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</si>
  <si>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</si>
  <si>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</si>
  <si>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</si>
  <si>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</si>
  <si>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</si>
  <si>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</si>
  <si>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</si>
  <si>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</si>
  <si>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</si>
  <si>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</si>
  <si>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</si>
  <si>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</si>
  <si>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</si>
  <si>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</si>
  <si>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</si>
  <si>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</si>
  <si>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</si>
  <si>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</si>
  <si>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</si>
  <si>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</si>
  <si>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</si>
  <si>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</si>
  <si>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</si>
  <si>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</si>
  <si>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</si>
  <si>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</si>
  <si>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</si>
  <si>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</si>
  <si>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</si>
  <si>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</si>
  <si>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</si>
  <si>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</si>
  <si>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</si>
  <si>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</si>
  <si>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</si>
  <si>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</si>
  <si>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</si>
  <si>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</si>
  <si>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</si>
  <si>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</si>
  <si>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</si>
  <si>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</si>
  <si>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</si>
  <si>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</si>
  <si>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</si>
  <si>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</si>
  <si>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</si>
  <si>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</si>
  <si>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</si>
  <si>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</si>
  <si>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</si>
  <si>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</si>
  <si>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</si>
  <si>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</si>
  <si>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</si>
  <si>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</si>
  <si>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</si>
  <si>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</si>
  <si>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</si>
  <si>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</si>
  <si>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</si>
  <si>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</si>
  <si>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</si>
  <si>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</si>
  <si>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</si>
  <si>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</si>
  <si>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</si>
  <si>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</si>
  <si>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</si>
  <si>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</si>
  <si>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</si>
  <si>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</si>
  <si>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</si>
  <si>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</si>
  <si>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</si>
  <si>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</si>
  <si>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</si>
  <si>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</si>
  <si>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</si>
  <si>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</si>
  <si>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</si>
  <si>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</si>
  <si>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</si>
  <si>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</si>
  <si>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</si>
  <si>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</si>
  <si>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</si>
  <si>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</si>
  <si>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</si>
  <si>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</si>
  <si>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</si>
  <si>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</si>
  <si>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</si>
  <si>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</si>
  <si>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</si>
  <si>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</si>
  <si>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</si>
  <si>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</si>
  <si>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</si>
  <si>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</si>
  <si>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</si>
  <si>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</si>
  <si>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</si>
  <si>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</si>
  <si>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</si>
  <si>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</si>
  <si>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</si>
  <si>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</si>
  <si>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</si>
  <si>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</si>
  <si>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</si>
  <si>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</si>
  <si>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</si>
  <si>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</si>
  <si>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</si>
  <si>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</si>
  <si>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</si>
  <si>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</si>
  <si>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</si>
  <si>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</si>
  <si>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</si>
  <si>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</si>
  <si>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</si>
  <si>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</si>
  <si>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</si>
  <si>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</si>
  <si>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</si>
  <si>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</si>
  <si>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</si>
  <si>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</si>
  <si>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</si>
  <si>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</si>
  <si>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</si>
  <si>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</si>
  <si>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</si>
  <si>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</si>
  <si>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</si>
  <si>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</si>
  <si>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</si>
  <si>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</si>
  <si>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</si>
  <si>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</si>
  <si>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</si>
  <si>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</si>
  <si>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</si>
  <si>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</si>
  <si>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</si>
  <si>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</si>
  <si>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</si>
  <si>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</si>
  <si>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</si>
  <si>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</si>
  <si>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</si>
  <si>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</si>
  <si>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</si>
  <si>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</si>
  <si>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</si>
  <si>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</si>
  <si>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</si>
  <si>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</si>
  <si>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</si>
  <si>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</si>
  <si>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</si>
  <si>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</si>
  <si>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</si>
  <si>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</si>
  <si>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</si>
  <si>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</si>
  <si>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</si>
  <si>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</si>
  <si>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</si>
  <si>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</si>
  <si>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</si>
  <si>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</si>
  <si>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</si>
  <si>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</si>
  <si>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</si>
  <si>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</si>
  <si>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</si>
  <si>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</si>
  <si>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</si>
  <si>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</si>
  <si>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</si>
  <si>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</si>
  <si>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</si>
  <si>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</si>
  <si>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</si>
  <si>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</si>
  <si>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</si>
  <si>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</si>
  <si>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</si>
  <si>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</si>
  <si>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</si>
  <si>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</si>
  <si>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</si>
  <si>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</si>
  <si>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</si>
  <si>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</si>
  <si>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</si>
  <si>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</si>
  <si>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</si>
  <si>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</si>
  <si>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</si>
  <si>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</si>
  <si>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</si>
  <si>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</si>
  <si>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</si>
  <si>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</si>
  <si>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</si>
  <si>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</si>
  <si>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</si>
  <si>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</si>
  <si>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</si>
  <si>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</si>
  <si>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</si>
  <si>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</si>
  <si>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</si>
  <si>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</si>
  <si>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</si>
  <si>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</si>
  <si>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</si>
  <si>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</si>
  <si>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</si>
  <si>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</si>
  <si>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</si>
  <si>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</si>
  <si>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</si>
  <si>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</si>
  <si>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</si>
  <si>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</si>
  <si>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</si>
  <si>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</si>
  <si>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</si>
  <si>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</si>
  <si>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</si>
  <si>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</si>
  <si>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</si>
  <si>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</si>
  <si>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</si>
  <si>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</si>
  <si>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</si>
  <si>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</si>
  <si>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</si>
  <si>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</si>
  <si>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</si>
  <si>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</si>
  <si>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</si>
  <si>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</si>
  <si>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</si>
  <si>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</si>
  <si>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</si>
  <si>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</si>
  <si>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</si>
  <si>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</si>
  <si>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</si>
  <si>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</si>
  <si>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</si>
  <si>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</si>
  <si>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</si>
  <si>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</si>
  <si>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</si>
  <si>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</si>
  <si>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</si>
  <si>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</si>
  <si>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</si>
  <si>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</si>
  <si>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</si>
  <si>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</si>
  <si>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</si>
  <si>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</si>
  <si>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</si>
  <si>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</si>
  <si>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</si>
  <si>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</si>
  <si>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</si>
  <si>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</si>
  <si>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</si>
  <si>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</si>
  <si>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</si>
  <si>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</si>
  <si>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</si>
  <si>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</si>
  <si>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</si>
  <si>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</si>
  <si>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</si>
  <si>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</si>
  <si>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</si>
  <si>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</si>
  <si>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</si>
  <si>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</si>
  <si>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</si>
  <si>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</si>
  <si>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</si>
  <si>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</si>
  <si>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</si>
  <si>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</si>
  <si>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</si>
  <si>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</si>
  <si>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</si>
  <si>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</si>
  <si>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</si>
  <si>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</si>
  <si>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</si>
  <si>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</si>
  <si>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</si>
  <si>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</si>
  <si>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</si>
  <si>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</si>
  <si>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</si>
  <si>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</si>
  <si>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</si>
  <si>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</si>
  <si>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</si>
  <si>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</si>
  <si>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</si>
  <si>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</si>
  <si>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</si>
  <si>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</si>
  <si>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</si>
  <si>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</si>
  <si>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</si>
  <si>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</si>
  <si>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</si>
  <si>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</si>
  <si>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</si>
  <si>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</si>
  <si>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</si>
  <si>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</si>
  <si>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</si>
  <si>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</si>
  <si>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</si>
  <si>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</si>
  <si>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</si>
  <si>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</si>
  <si>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</si>
  <si>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</si>
  <si>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</si>
  <si>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</si>
  <si>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</si>
  <si>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</si>
  <si>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</si>
  <si>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</si>
  <si>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</si>
  <si>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</si>
  <si>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</si>
  <si>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</si>
  <si>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</si>
  <si>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</si>
  <si>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</si>
  <si>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</si>
  <si>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</si>
  <si>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</si>
  <si>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</si>
  <si>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</si>
  <si>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</si>
  <si>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</si>
  <si>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</si>
  <si>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</si>
  <si>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</si>
  <si>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</si>
  <si>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</si>
  <si>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</si>
  <si>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</si>
  <si>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</si>
  <si>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</si>
  <si>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</si>
  <si>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</si>
  <si>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</si>
  <si>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</si>
  <si>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</si>
  <si>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</si>
  <si>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</si>
  <si>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</si>
  <si>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</si>
  <si>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</si>
  <si>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</si>
  <si>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</si>
  <si>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</si>
  <si>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</si>
  <si>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</si>
  <si>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</si>
  <si>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</si>
  <si>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</si>
  <si>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</si>
  <si>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</si>
  <si>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</si>
  <si>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</si>
  <si>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</si>
  <si>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</si>
  <si>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</si>
  <si>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</si>
  <si>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</si>
  <si>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</si>
  <si>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</si>
  <si>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</si>
  <si>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</si>
  <si>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</si>
  <si>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</si>
  <si>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</si>
  <si>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</si>
  <si>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</si>
  <si>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</si>
  <si>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</si>
  <si>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</si>
  <si>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</si>
  <si>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</si>
  <si>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</si>
  <si>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</si>
  <si>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</si>
  <si>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</si>
  <si>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</si>
  <si>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</si>
  <si>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</si>
  <si>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</si>
  <si>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</si>
  <si>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</si>
  <si>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</si>
  <si>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</si>
  <si>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</si>
  <si>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</si>
  <si>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</si>
  <si>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</si>
  <si>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</si>
  <si>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</si>
  <si>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</si>
  <si>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</si>
  <si>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</si>
  <si>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</si>
  <si>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</si>
  <si>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</si>
  <si>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</si>
  <si>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</si>
  <si>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</si>
  <si>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</si>
  <si>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</si>
  <si>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</si>
  <si>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</si>
  <si>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</si>
  <si>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</si>
  <si>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</si>
  <si>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</si>
  <si>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</si>
  <si>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</si>
  <si>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</si>
  <si>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</si>
  <si>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</si>
  <si>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</si>
  <si>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</si>
  <si>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</si>
  <si>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</si>
  <si>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</si>
  <si>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</si>
  <si>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</si>
  <si>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</si>
  <si>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</si>
  <si>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</si>
  <si>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</si>
  <si>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</si>
  <si>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</si>
  <si>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</si>
  <si>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</si>
  <si>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</si>
  <si>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</si>
  <si>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</si>
  <si>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</si>
  <si>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</si>
  <si>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</si>
  <si>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</si>
  <si>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</si>
  <si>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</si>
  <si>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</si>
  <si>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</si>
  <si>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</si>
  <si>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</si>
  <si>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</si>
  <si>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</si>
  <si>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</si>
  <si>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</si>
  <si>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</si>
  <si>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</si>
  <si>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</si>
  <si>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</si>
  <si>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</si>
  <si>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</si>
  <si>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</si>
  <si>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</si>
  <si>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</si>
  <si>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</si>
  <si>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</si>
  <si>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</si>
  <si>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</si>
  <si>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</si>
  <si>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</si>
  <si>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</si>
  <si>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</si>
  <si>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</si>
  <si>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</si>
  <si>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</si>
  <si>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</si>
  <si>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</si>
  <si>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</si>
  <si>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</si>
  <si>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</si>
  <si>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</si>
  <si>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</si>
  <si>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</si>
  <si>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</si>
  <si>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</si>
  <si>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</si>
  <si>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</si>
  <si>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</si>
  <si>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</si>
  <si>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</si>
  <si>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</si>
  <si>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</si>
  <si>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</si>
  <si>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</si>
  <si>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</si>
  <si>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</si>
  <si>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</si>
  <si>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</si>
  <si>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</si>
  <si>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</si>
  <si>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</si>
  <si>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</si>
  <si>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</si>
  <si>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</si>
  <si>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</si>
  <si>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</si>
  <si>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</si>
  <si>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</si>
  <si>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</si>
  <si>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</si>
  <si>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</si>
  <si>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</si>
  <si>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</si>
  <si>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</si>
  <si>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</si>
  <si>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</si>
  <si>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</si>
  <si>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</si>
  <si>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</si>
  <si>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</si>
  <si>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</si>
  <si>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</si>
  <si>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</si>
  <si>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</si>
  <si>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</si>
  <si>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</si>
  <si>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</si>
  <si>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</si>
  <si>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</si>
  <si>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</si>
  <si>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</si>
  <si>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</si>
  <si>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</si>
  <si>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</si>
  <si>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</si>
  <si>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</si>
  <si>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</si>
  <si>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</si>
  <si>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</si>
  <si>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</si>
  <si>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</si>
  <si>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</si>
  <si>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</si>
  <si>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</si>
  <si>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</si>
  <si>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</si>
  <si>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</si>
  <si>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</si>
  <si>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</si>
  <si>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</si>
  <si>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</si>
  <si>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</si>
  <si>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</si>
  <si>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</si>
  <si>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</si>
  <si>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</si>
  <si>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</si>
  <si>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</si>
  <si>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</si>
  <si>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</si>
  <si>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</si>
  <si>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</si>
  <si>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</si>
  <si>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</si>
  <si>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</si>
  <si>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</si>
  <si>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</si>
  <si>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</si>
  <si>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</si>
  <si>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</si>
  <si>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</si>
  <si>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</si>
  <si>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</si>
  <si>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</si>
  <si>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</si>
  <si>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</si>
  <si>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</si>
  <si>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</si>
  <si>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</si>
  <si>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</si>
  <si>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</si>
  <si>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</si>
  <si>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</si>
  <si>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</si>
  <si>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</si>
  <si>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</si>
  <si>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</si>
  <si>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</si>
  <si>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</si>
  <si>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</si>
  <si>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</si>
  <si>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</si>
  <si>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</si>
  <si>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</si>
  <si>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</si>
  <si>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</si>
  <si>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</si>
  <si>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</si>
  <si>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</si>
  <si>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</si>
  <si>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</si>
  <si>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</si>
  <si>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</si>
  <si>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</si>
  <si>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</si>
  <si>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</si>
  <si>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</si>
  <si>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</si>
  <si>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</si>
  <si>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</si>
  <si>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</si>
  <si>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</si>
  <si>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</si>
  <si>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</si>
  <si>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</si>
  <si>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</si>
  <si>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</si>
  <si>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</si>
  <si>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</si>
  <si>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</si>
  <si>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</si>
  <si>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</si>
  <si>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</si>
  <si>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</si>
  <si>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</si>
  <si>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</si>
  <si>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</si>
  <si>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</si>
  <si>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</si>
  <si>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</si>
  <si>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</si>
  <si>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</si>
  <si>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</si>
  <si>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</si>
  <si>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</si>
  <si>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</si>
  <si>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</si>
  <si>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</si>
  <si>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</si>
  <si>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</si>
  <si>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</si>
  <si>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</si>
  <si>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</si>
  <si>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</si>
  <si>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</si>
  <si>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</si>
  <si>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</si>
  <si>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</si>
  <si>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</si>
  <si>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</si>
  <si>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</si>
  <si>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</si>
  <si>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</si>
  <si>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</si>
  <si>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</si>
  <si>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</si>
  <si>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</si>
  <si>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</si>
  <si>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</si>
  <si>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</si>
  <si>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</si>
  <si>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</si>
  <si>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</si>
  <si>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</si>
  <si>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</si>
  <si>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</si>
  <si>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</si>
  <si>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</si>
  <si>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</si>
  <si>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</si>
  <si>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</si>
  <si>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</si>
  <si>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</si>
  <si>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</si>
  <si>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</si>
  <si>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</si>
  <si>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</si>
  <si>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</si>
  <si>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</si>
  <si>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</si>
  <si>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</si>
  <si>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</si>
  <si>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</si>
  <si>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</si>
  <si>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</si>
  <si>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</si>
  <si>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</si>
  <si>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</si>
  <si>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</si>
  <si>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</si>
  <si>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</si>
  <si>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</si>
  <si>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</si>
  <si>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</si>
  <si>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</si>
  <si>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</si>
  <si>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</si>
  <si>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</si>
  <si>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</si>
  <si>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</si>
  <si>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</si>
  <si>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</si>
  <si>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</si>
  <si>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</si>
  <si>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</si>
  <si>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</si>
  <si>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</si>
  <si>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</si>
  <si>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</si>
  <si>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</si>
  <si>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</si>
  <si>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</si>
  <si>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</si>
  <si>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</si>
  <si>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</si>
  <si>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</si>
  <si>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</si>
  <si>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</si>
  <si>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</si>
  <si>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</si>
  <si>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</si>
  <si>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</si>
  <si>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</si>
  <si>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</si>
  <si>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</si>
  <si>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</si>
  <si>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</si>
  <si>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</si>
  <si>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</si>
  <si>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</si>
  <si>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</si>
  <si>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</si>
  <si>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</si>
  <si>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</si>
  <si>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</si>
  <si>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</si>
  <si>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</si>
  <si>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</si>
  <si>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</si>
  <si>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</si>
  <si>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</si>
  <si>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</si>
  <si>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</si>
  <si>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</si>
  <si>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</si>
  <si>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</si>
  <si>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</si>
  <si>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</si>
  <si>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</si>
  <si>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</si>
  <si>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</si>
  <si>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</si>
  <si>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</si>
  <si>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</si>
  <si>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</si>
  <si>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</si>
  <si>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</si>
  <si>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</si>
  <si>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</si>
  <si>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</si>
  <si>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</si>
  <si>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</si>
  <si>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</si>
  <si>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</si>
  <si>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</si>
  <si>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</si>
  <si>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</si>
  <si>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</si>
  <si>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</si>
  <si>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</si>
  <si>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</si>
  <si>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</si>
  <si>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</si>
  <si>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</si>
  <si>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</si>
  <si>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</si>
  <si>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</si>
  <si>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</si>
  <si>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</si>
  <si>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</si>
  <si>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</si>
  <si>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</si>
  <si>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</si>
  <si>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</si>
  <si>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</si>
  <si>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</si>
  <si>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</si>
  <si>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</si>
  <si>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</si>
  <si>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</si>
  <si>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</si>
  <si>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</si>
  <si>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</si>
  <si>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</si>
  <si>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</si>
  <si>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</si>
  <si>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</si>
  <si>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</si>
  <si>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</si>
  <si>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</si>
  <si>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</si>
  <si>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</si>
  <si>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</si>
  <si>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</si>
  <si>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</si>
  <si>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</si>
  <si>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</si>
  <si>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</si>
  <si>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</si>
  <si>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</si>
  <si>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</si>
  <si>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</si>
  <si>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</si>
  <si>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</si>
  <si>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</si>
  <si>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</si>
  <si>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</si>
  <si>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</si>
  <si>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</si>
  <si>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</si>
  <si>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</si>
  <si>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</si>
  <si>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</si>
  <si>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</si>
  <si>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</si>
  <si>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</si>
  <si>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</si>
  <si>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</si>
  <si>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</si>
  <si>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</si>
  <si>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</si>
  <si>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</si>
  <si>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</si>
  <si>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</si>
  <si>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</si>
  <si>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</si>
  <si>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</si>
  <si>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</si>
  <si>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</si>
  <si>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</si>
  <si>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</si>
  <si>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</si>
  <si>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</si>
  <si>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</si>
  <si>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</si>
  <si>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</si>
  <si>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</si>
  <si>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</si>
  <si>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</si>
  <si>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</si>
  <si>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</si>
  <si>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</si>
  <si>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</si>
  <si>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</si>
  <si>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</si>
  <si>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</si>
  <si>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</si>
  <si>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</si>
  <si>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</si>
  <si>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</si>
  <si>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</si>
  <si>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</si>
  <si>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</si>
  <si>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</si>
  <si>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</si>
  <si>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</si>
  <si>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</si>
  <si>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</si>
  <si>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</si>
  <si>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</si>
  <si>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</si>
  <si>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</si>
  <si>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</si>
  <si>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</si>
  <si>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</si>
  <si>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</si>
  <si>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</si>
  <si>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</si>
  <si>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</si>
  <si>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</si>
  <si>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</si>
  <si>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</si>
  <si>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</si>
  <si>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</si>
  <si>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</si>
  <si>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</si>
  <si>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</si>
  <si>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</si>
  <si>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</si>
  <si>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</si>
  <si>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</si>
  <si>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</si>
  <si>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</si>
  <si>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</si>
  <si>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</si>
  <si>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</si>
  <si>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</si>
  <si>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</si>
  <si>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</si>
  <si>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</si>
  <si>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</si>
  <si>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</si>
  <si>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</si>
  <si>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</si>
  <si>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</si>
  <si>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</si>
  <si>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</si>
  <si>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</si>
  <si>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</si>
  <si>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</si>
  <si>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</si>
  <si>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</si>
  <si>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</si>
  <si>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</si>
  <si>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</si>
  <si>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</si>
  <si>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</si>
  <si>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</si>
  <si>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</si>
  <si>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</si>
  <si>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</si>
  <si>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</si>
  <si>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</si>
  <si>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</si>
  <si>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</si>
  <si>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</si>
  <si>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</si>
  <si>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</si>
  <si>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</si>
  <si>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</si>
  <si>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</si>
  <si>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</si>
  <si>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</si>
  <si>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</si>
  <si>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</si>
  <si>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</si>
  <si>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</si>
  <si>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</si>
  <si>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</si>
  <si>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</si>
  <si>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</si>
  <si>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</si>
  <si>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</si>
  <si>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</si>
  <si>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</si>
  <si>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</si>
  <si>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</si>
  <si>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</si>
  <si>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</si>
  <si>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</si>
  <si>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</si>
  <si>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</si>
  <si>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</si>
  <si>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</si>
  <si>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</si>
  <si>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</si>
  <si>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</si>
  <si>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</si>
  <si>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</si>
  <si>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</si>
  <si>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</si>
  <si>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</si>
  <si>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</si>
  <si>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</si>
  <si>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</si>
  <si>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</si>
  <si>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</si>
  <si>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</si>
  <si>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</si>
  <si>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</si>
  <si>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</si>
  <si>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</si>
  <si>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</si>
  <si>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</si>
  <si>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</si>
  <si>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</si>
  <si>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</si>
  <si>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</si>
  <si>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</si>
  <si>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</si>
  <si>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</si>
  <si>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</si>
  <si>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</si>
  <si>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</si>
  <si>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</si>
  <si>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</si>
  <si>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</si>
  <si>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</si>
  <si>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</si>
  <si>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</si>
  <si>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</si>
  <si>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</si>
  <si>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</si>
  <si>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</si>
  <si>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</si>
  <si>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</si>
  <si>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</si>
  <si>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</si>
  <si>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</si>
  <si>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</si>
  <si>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</si>
  <si>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</si>
  <si>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</si>
  <si>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</si>
  <si>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</si>
  <si>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</si>
  <si>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</si>
  <si>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</si>
  <si>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</si>
  <si>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</si>
  <si>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</si>
  <si>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</si>
  <si>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</si>
  <si>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</si>
  <si>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</si>
  <si>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</si>
  <si>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</si>
  <si>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</si>
  <si>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</si>
  <si>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</si>
  <si>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</si>
  <si>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</si>
  <si>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</si>
  <si>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</si>
  <si>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</si>
  <si>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</si>
  <si>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</si>
  <si>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</si>
  <si>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</si>
  <si>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</si>
  <si>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</si>
  <si>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</si>
  <si>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</si>
  <si>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</si>
  <si>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</si>
  <si>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</si>
  <si>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</si>
  <si>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</si>
  <si>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</si>
  <si>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</si>
  <si>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</si>
  <si>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</si>
  <si>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</si>
  <si>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</si>
  <si>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</si>
  <si>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</si>
  <si>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</si>
  <si>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</si>
  <si>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</si>
  <si>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</si>
  <si>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</si>
  <si>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</si>
  <si>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</si>
  <si>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</si>
  <si>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</si>
  <si>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</si>
  <si>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</si>
  <si>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</si>
  <si>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</si>
  <si>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</si>
  <si>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</si>
  <si>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</si>
  <si>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</si>
  <si>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</si>
  <si>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</si>
  <si>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</si>
  <si>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</si>
  <si>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</si>
  <si>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</si>
  <si>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</si>
  <si>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</si>
  <si>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</si>
  <si>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</si>
  <si>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</si>
  <si>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</si>
  <si>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</si>
  <si>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</si>
  <si>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</si>
  <si>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</si>
  <si>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</si>
  <si>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</si>
  <si>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</si>
  <si>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</si>
  <si>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</si>
  <si>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</si>
  <si>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</si>
  <si>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</si>
  <si>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</si>
  <si>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</si>
  <si>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</si>
  <si>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</si>
  <si>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</si>
  <si>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</si>
  <si>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</si>
  <si>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</si>
  <si>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</si>
  <si>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</si>
  <si>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</si>
  <si>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</si>
  <si>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</si>
  <si>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</si>
  <si>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</si>
  <si>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</si>
  <si>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</si>
  <si>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</si>
  <si>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</si>
  <si>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</si>
  <si>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</si>
  <si>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</si>
  <si>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</si>
  <si>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</si>
  <si>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</si>
  <si>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</si>
  <si>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</si>
  <si>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</si>
  <si>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</si>
  <si>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</si>
  <si>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</si>
  <si>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</si>
  <si>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</si>
  <si>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</si>
  <si>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</si>
  <si>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</si>
  <si>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</si>
  <si>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</si>
  <si>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</si>
  <si>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</si>
  <si>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</si>
  <si>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</si>
  <si>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</si>
  <si>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</si>
  <si>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</si>
  <si>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</si>
  <si>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</si>
  <si>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</si>
  <si>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</si>
  <si>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</si>
  <si>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</si>
  <si>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</si>
  <si>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</si>
  <si>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</si>
  <si>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</si>
  <si>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</si>
  <si>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</si>
  <si>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</si>
  <si>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</si>
  <si>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</si>
  <si>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</si>
  <si>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</si>
  <si>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</si>
  <si>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</si>
  <si>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</si>
  <si>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</si>
  <si>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</si>
  <si>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</si>
  <si>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</si>
  <si>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</si>
  <si>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</si>
  <si>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</si>
  <si>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</si>
  <si>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</si>
  <si>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</si>
  <si>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</si>
  <si>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</si>
  <si>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</si>
  <si>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</si>
  <si>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</si>
  <si>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</si>
  <si>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</si>
  <si>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</si>
  <si>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</si>
  <si>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</si>
  <si>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</si>
  <si>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</si>
  <si>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</si>
  <si>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</si>
  <si>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</si>
  <si>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</si>
  <si>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</si>
  <si>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</si>
  <si>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</si>
  <si>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</si>
  <si>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</si>
  <si>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</si>
  <si>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</si>
  <si>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</si>
  <si>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</si>
  <si>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</si>
  <si>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</si>
  <si>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</si>
  <si>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</si>
  <si>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</si>
  <si>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</si>
  <si>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</si>
  <si>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</si>
  <si>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</si>
  <si>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</si>
  <si>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</si>
  <si>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</si>
  <si>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</si>
  <si>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</si>
  <si>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</si>
  <si>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</si>
  <si>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</si>
  <si>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</si>
  <si>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</si>
  <si>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</si>
  <si>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</si>
  <si>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</si>
  <si>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</si>
  <si>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</si>
  <si>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</si>
  <si>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</si>
  <si>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</si>
  <si>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</si>
  <si>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</si>
  <si>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</si>
  <si>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</si>
  <si>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</si>
  <si>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</si>
  <si>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</si>
  <si>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</si>
  <si>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</si>
  <si>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</si>
  <si>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</si>
  <si>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</si>
  <si>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</si>
  <si>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</si>
  <si>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</si>
  <si>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</si>
  <si>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</si>
  <si>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</si>
  <si>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</si>
  <si>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</si>
  <si>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</si>
  <si>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</si>
  <si>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</si>
  <si>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</si>
  <si>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</si>
  <si>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</si>
  <si>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</si>
  <si>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</si>
  <si>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</si>
  <si>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</si>
  <si>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</si>
  <si>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</si>
  <si>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</si>
  <si>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</si>
  <si>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</si>
  <si>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</si>
  <si>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</si>
  <si>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</si>
  <si>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</si>
  <si>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</si>
  <si>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</si>
  <si>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</si>
  <si>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</si>
  <si>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</si>
  <si>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</si>
  <si>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</si>
  <si>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</si>
  <si>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</si>
  <si>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</si>
  <si>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</si>
  <si>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</si>
  <si>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</si>
  <si>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</si>
  <si>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</si>
  <si>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</si>
  <si>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</si>
  <si>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</si>
  <si>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</si>
  <si>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</si>
  <si>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</si>
  <si>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</si>
  <si>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</si>
  <si>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</si>
  <si>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</si>
  <si>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</si>
  <si>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</si>
  <si>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</si>
  <si>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</si>
  <si>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</si>
  <si>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</si>
  <si>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</si>
  <si>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</si>
  <si>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</si>
  <si>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</si>
  <si>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</si>
  <si>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</si>
  <si>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</si>
  <si>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</si>
  <si>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</si>
  <si>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</si>
  <si>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</si>
  <si>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</si>
  <si>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</si>
  <si>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</si>
  <si>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</si>
  <si>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</si>
  <si>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</si>
  <si>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</si>
  <si>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</si>
  <si>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</si>
  <si>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</si>
  <si>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</si>
  <si>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</si>
  <si>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</si>
  <si>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</si>
  <si>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</si>
  <si>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</si>
  <si>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</si>
  <si>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</si>
  <si>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</si>
  <si>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</si>
  <si>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</si>
  <si>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</si>
  <si>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</si>
  <si>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</si>
  <si>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</si>
  <si>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</si>
  <si>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</si>
  <si>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</si>
  <si>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</si>
  <si>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</si>
  <si>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</si>
  <si>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</si>
  <si>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</si>
  <si>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</si>
  <si>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</si>
  <si>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</si>
  <si>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</si>
  <si>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</si>
  <si>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</si>
  <si>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</si>
  <si>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</si>
  <si>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</si>
  <si>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</si>
  <si>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</si>
  <si>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</si>
  <si>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</si>
  <si>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</si>
  <si>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</si>
  <si>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</si>
  <si>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</si>
  <si>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</si>
  <si>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</si>
  <si>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</si>
  <si>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</si>
  <si>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</si>
  <si>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</si>
  <si>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</si>
  <si>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</si>
  <si>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</si>
  <si>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</si>
  <si>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</si>
  <si>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</si>
  <si>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</si>
  <si>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</si>
  <si>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</si>
  <si>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</si>
  <si>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</si>
  <si>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</si>
  <si>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</si>
  <si>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</si>
  <si>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</si>
  <si>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</si>
  <si>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</si>
  <si>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</si>
  <si>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</si>
  <si>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</si>
  <si>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</si>
  <si>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</si>
  <si>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</si>
  <si>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</si>
  <si>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</si>
  <si>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</si>
  <si>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</si>
  <si>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</si>
  <si>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</si>
  <si>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</si>
  <si>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</si>
  <si>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</si>
  <si>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</si>
  <si>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</si>
  <si>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</si>
  <si>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</si>
  <si>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</si>
  <si>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</si>
  <si>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</si>
  <si>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</si>
  <si>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</si>
  <si>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</si>
  <si>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</si>
  <si>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</si>
  <si>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</si>
  <si>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</si>
  <si>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</si>
  <si>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</si>
  <si>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</si>
  <si>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</si>
  <si>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</si>
  <si>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</si>
  <si>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</si>
  <si>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</si>
  <si>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</si>
  <si>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</si>
  <si>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</si>
  <si>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</si>
  <si>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</si>
  <si>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</si>
  <si>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</si>
  <si>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</si>
  <si>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</si>
  <si>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</si>
  <si>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</si>
  <si>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</si>
  <si>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</si>
  <si>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</si>
  <si>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</si>
  <si>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</si>
  <si>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</si>
  <si>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</si>
  <si>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</si>
  <si>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</si>
  <si>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</si>
  <si>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</si>
  <si>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</si>
  <si>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</si>
  <si>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</si>
  <si>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</si>
  <si>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</si>
  <si>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</si>
  <si>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</si>
  <si>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</si>
  <si>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</si>
  <si>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</si>
  <si>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</si>
  <si>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</si>
  <si>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</si>
  <si>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</si>
  <si>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</si>
  <si>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</si>
  <si>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</si>
  <si>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</si>
  <si>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</si>
  <si>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</si>
  <si>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</si>
  <si>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</si>
  <si>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</si>
  <si>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</si>
  <si>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</si>
  <si>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</si>
  <si>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</si>
  <si>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</si>
  <si>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</si>
  <si>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</si>
  <si>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</si>
  <si>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</si>
  <si>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</si>
  <si>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</si>
  <si>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</si>
  <si>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</si>
  <si>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</si>
  <si>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</si>
  <si>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</si>
  <si>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</si>
  <si>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</si>
  <si>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</si>
  <si>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</si>
  <si>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</si>
  <si>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</si>
  <si>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</si>
  <si>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</si>
  <si>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</si>
  <si>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</si>
  <si>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</si>
  <si>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</si>
  <si>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</si>
  <si>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</si>
  <si>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</si>
  <si>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</si>
  <si>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</si>
  <si>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</si>
  <si>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</si>
  <si>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</si>
  <si>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</si>
  <si>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</si>
  <si>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</si>
  <si>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</si>
  <si>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</si>
  <si>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</si>
  <si>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</si>
  <si>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</si>
  <si>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</si>
  <si>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</si>
  <si>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</si>
  <si>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</si>
  <si>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</si>
  <si>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</si>
  <si>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</si>
  <si>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</si>
  <si>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</si>
  <si>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</si>
  <si>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</si>
  <si>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</si>
  <si>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</si>
  <si>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</si>
  <si>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</si>
  <si>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</si>
  <si>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</si>
  <si>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</si>
  <si>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</si>
  <si>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</si>
  <si>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</si>
  <si>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</si>
  <si>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</si>
  <si>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</si>
  <si>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</si>
  <si>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</si>
  <si>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</si>
  <si>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</si>
  <si>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</si>
  <si>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</si>
  <si>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</si>
  <si>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</si>
  <si>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</si>
  <si>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</si>
  <si>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</si>
  <si>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</si>
  <si>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</si>
  <si>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</si>
  <si>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</si>
  <si>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</si>
  <si>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</si>
  <si>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</si>
  <si>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</si>
  <si>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</si>
  <si>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</si>
  <si>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</si>
  <si>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</si>
  <si>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</si>
  <si>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</si>
  <si>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</si>
  <si>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</si>
  <si>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</si>
  <si>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</si>
  <si>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</si>
  <si>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</si>
  <si>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</si>
  <si>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</si>
  <si>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</si>
  <si>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</si>
  <si>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</si>
  <si>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</si>
  <si>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</si>
  <si>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</si>
  <si>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</si>
  <si>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</si>
  <si>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</si>
  <si>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</si>
  <si>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</si>
  <si>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</si>
  <si>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</si>
  <si>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</si>
  <si>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</si>
  <si>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</si>
  <si>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</si>
  <si>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</si>
  <si>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</si>
  <si>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</si>
  <si>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</si>
  <si>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</si>
  <si>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</si>
  <si>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</si>
  <si>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</si>
  <si>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</si>
  <si>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</si>
  <si>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</si>
  <si>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</si>
  <si>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</si>
  <si>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</si>
  <si>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</si>
  <si>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</si>
  <si>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</si>
  <si>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</si>
  <si>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</si>
  <si>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</si>
  <si>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</si>
  <si>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</si>
  <si>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</si>
  <si>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</si>
  <si>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</si>
  <si>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</si>
  <si>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</si>
  <si>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</si>
  <si>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</si>
  <si>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</si>
  <si>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</si>
  <si>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</si>
  <si>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</si>
  <si>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</si>
  <si>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</si>
  <si>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</si>
  <si>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</si>
  <si>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</si>
  <si>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</si>
  <si>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</si>
  <si>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</si>
  <si>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</si>
  <si>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</si>
  <si>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</si>
  <si>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</si>
  <si>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</si>
  <si>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</si>
  <si>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</si>
  <si>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</si>
  <si>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</si>
  <si>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</si>
  <si>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</si>
  <si>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</si>
  <si>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</si>
  <si>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</si>
  <si>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</si>
  <si>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</si>
  <si>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</si>
  <si>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</si>
  <si>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</si>
  <si>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</si>
  <si>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</si>
  <si>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</si>
  <si>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</si>
  <si>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</si>
  <si>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</si>
  <si>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</si>
  <si>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</si>
  <si>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</si>
  <si>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</si>
  <si>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</si>
  <si>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</si>
  <si>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</si>
  <si>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</si>
  <si>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</si>
  <si>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</si>
  <si>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</si>
  <si>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</si>
  <si>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</si>
  <si>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</si>
  <si>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</si>
  <si>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</si>
  <si>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</si>
  <si>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</si>
  <si>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</si>
  <si>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</si>
  <si>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</si>
  <si>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</si>
  <si>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</si>
  <si>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</si>
  <si>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</si>
  <si>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</si>
  <si>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</si>
  <si>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</si>
  <si>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</si>
  <si>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</si>
  <si>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</si>
  <si>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</si>
  <si>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</si>
  <si>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</si>
  <si>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</si>
  <si>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</si>
  <si>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</si>
  <si>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</si>
  <si>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</si>
  <si>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</si>
  <si>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</si>
  <si>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</si>
  <si>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</si>
  <si>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</si>
  <si>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</si>
  <si>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</si>
  <si>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</si>
  <si>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</si>
  <si>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</si>
  <si>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</si>
  <si>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</si>
  <si>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</si>
  <si>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</si>
  <si>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</si>
  <si>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</si>
  <si>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</si>
  <si>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</si>
  <si>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</si>
  <si>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</si>
  <si>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</si>
  <si>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</si>
  <si>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</si>
  <si>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</si>
  <si>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</si>
  <si>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</si>
  <si>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</si>
  <si>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</si>
  <si>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</si>
  <si>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</si>
  <si>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</si>
  <si>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</si>
  <si>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</si>
  <si>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</si>
  <si>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</si>
  <si>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</si>
  <si>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</si>
  <si>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</si>
  <si>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</si>
  <si>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</si>
  <si>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</si>
  <si>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</si>
  <si>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</si>
  <si>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</si>
  <si>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</si>
  <si>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</si>
  <si>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</si>
  <si>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</si>
  <si>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</si>
  <si>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</si>
  <si>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</si>
  <si>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</si>
  <si>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</si>
  <si>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</si>
  <si>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</si>
  <si>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</si>
  <si>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</si>
  <si>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</si>
  <si>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</si>
  <si>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</si>
  <si>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</si>
  <si>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</si>
  <si>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</si>
  <si>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</si>
  <si>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</si>
  <si>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</si>
  <si>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</si>
  <si>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</si>
  <si>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</si>
  <si>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</si>
  <si>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</si>
  <si>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</si>
  <si>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</si>
  <si>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</si>
  <si>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</si>
  <si>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</si>
  <si>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</si>
  <si>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</si>
  <si>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</si>
  <si>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</si>
  <si>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</si>
  <si>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</si>
  <si>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</si>
  <si>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</si>
  <si>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</si>
  <si>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</si>
  <si>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</si>
  <si>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</si>
  <si>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</si>
  <si>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</si>
  <si>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</si>
  <si>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</si>
  <si>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</si>
  <si>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</si>
  <si>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</si>
  <si>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</si>
  <si>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</si>
  <si>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</si>
  <si>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</si>
  <si>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</si>
  <si>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</si>
  <si>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</si>
  <si>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</si>
  <si>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</si>
  <si>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</si>
  <si>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</si>
  <si>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</si>
  <si>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</si>
  <si>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</si>
  <si>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</si>
  <si>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</si>
  <si>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</si>
  <si>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</si>
  <si>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</si>
  <si>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</si>
  <si>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</si>
  <si>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</si>
  <si>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</si>
  <si>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</si>
  <si>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</si>
  <si>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</si>
  <si>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</si>
  <si>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</si>
  <si>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</si>
  <si>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</si>
  <si>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</si>
  <si>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</si>
  <si>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</si>
  <si>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</si>
  <si>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</si>
  <si>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</si>
  <si>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</si>
  <si>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</si>
  <si>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</si>
  <si>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</si>
  <si>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</si>
  <si>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</si>
  <si>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</si>
  <si>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</si>
  <si>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</si>
  <si>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</si>
  <si>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</si>
  <si>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</si>
  <si>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</si>
  <si>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</si>
  <si>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</si>
  <si>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</si>
  <si>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</si>
  <si>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</si>
  <si>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</si>
  <si>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</si>
  <si>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</si>
  <si>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</si>
  <si>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</si>
  <si>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</si>
  <si>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</si>
  <si>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</si>
  <si>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</si>
  <si>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</si>
  <si>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</si>
  <si>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</si>
  <si>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</si>
  <si>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</si>
  <si>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</si>
  <si>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</si>
  <si>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</si>
  <si>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</si>
  <si>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</si>
  <si>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</si>
  <si>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</si>
  <si>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</si>
  <si>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</si>
  <si>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</si>
  <si>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</si>
  <si>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</si>
  <si>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</si>
  <si>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</si>
  <si>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</si>
  <si>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</si>
  <si>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</si>
  <si>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</si>
  <si>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</si>
  <si>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</si>
  <si>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</si>
  <si>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</si>
  <si>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</si>
  <si>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</si>
  <si>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</si>
  <si>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</si>
  <si>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</si>
  <si>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</si>
  <si>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</si>
  <si>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</si>
  <si>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</si>
  <si>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</si>
  <si>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</si>
  <si>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</si>
  <si>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</si>
  <si>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</si>
  <si>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</si>
  <si>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</si>
  <si>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</si>
  <si>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</si>
  <si>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</si>
  <si>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</si>
  <si>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</si>
  <si>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</si>
  <si>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</si>
  <si>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</si>
  <si>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</si>
  <si>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</si>
  <si>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</si>
  <si>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</si>
  <si>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</si>
  <si>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</si>
  <si>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</si>
  <si>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</si>
  <si>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</si>
  <si>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</si>
  <si>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</si>
  <si>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</si>
  <si>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</si>
  <si>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</si>
  <si>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</si>
  <si>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</si>
  <si>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</si>
  <si>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</si>
  <si>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</si>
  <si>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</si>
  <si>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</si>
  <si>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</si>
  <si>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</si>
  <si>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</si>
  <si>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</si>
  <si>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</si>
  <si>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</si>
  <si>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</si>
  <si>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</si>
  <si>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</si>
  <si>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</si>
  <si>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</si>
  <si>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</si>
  <si>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</si>
  <si>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</si>
  <si>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</si>
  <si>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</si>
  <si>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</si>
  <si>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</si>
  <si>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</si>
  <si>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</si>
  <si>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</si>
  <si>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</si>
  <si>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</si>
  <si>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</si>
  <si>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</si>
  <si>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</si>
  <si>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</si>
  <si>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</si>
  <si>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</si>
  <si>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</si>
  <si>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</si>
  <si>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</si>
  <si>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</si>
  <si>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</si>
  <si>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</si>
  <si>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</si>
  <si>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</si>
  <si>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</si>
  <si>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</si>
  <si>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</si>
  <si>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</si>
  <si>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</si>
  <si>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</si>
  <si>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</si>
  <si>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</si>
  <si>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</si>
  <si>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</si>
  <si>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</si>
  <si>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</si>
  <si>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</si>
  <si>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</si>
  <si>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</si>
  <si>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</si>
  <si>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</si>
  <si>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</si>
  <si>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</si>
  <si>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</si>
  <si>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</si>
  <si>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</si>
  <si>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</si>
  <si>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</si>
  <si>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</si>
  <si>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</si>
  <si>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</si>
  <si>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</si>
  <si>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</si>
  <si>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</si>
  <si>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</si>
  <si>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</si>
  <si>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</si>
  <si>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</si>
  <si>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</si>
  <si>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</si>
  <si>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</si>
  <si>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</si>
  <si>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</si>
  <si>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</si>
  <si>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</si>
  <si>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</si>
  <si>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</si>
  <si>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</si>
  <si>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</si>
  <si>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</si>
  <si>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</si>
  <si>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</si>
  <si>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</si>
  <si>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</si>
  <si>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</si>
  <si>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</si>
  <si>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</si>
  <si>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</si>
  <si>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</si>
  <si>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</si>
  <si>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</si>
  <si>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</si>
  <si>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</si>
  <si>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</si>
  <si>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</si>
  <si>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</si>
  <si>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</si>
  <si>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</si>
  <si>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</si>
  <si>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</si>
  <si>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</si>
  <si>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</si>
  <si>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</si>
  <si>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</si>
  <si>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</si>
  <si>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</si>
  <si>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</si>
  <si>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</si>
  <si>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</si>
  <si>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</si>
  <si>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</si>
  <si>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</si>
  <si>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</si>
  <si>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</si>
  <si>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</si>
  <si>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</si>
  <si>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</si>
  <si>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</si>
  <si>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</si>
  <si>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</si>
  <si>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</si>
  <si>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</si>
  <si>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</si>
  <si>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</si>
  <si>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</si>
  <si>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</si>
  <si>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</si>
  <si>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</si>
  <si>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</si>
  <si>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</si>
  <si>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</si>
  <si>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</si>
  <si>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</si>
  <si>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</si>
  <si>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</si>
  <si>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</si>
  <si>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</si>
  <si>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</si>
  <si>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</si>
  <si>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</si>
  <si>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</si>
  <si>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</si>
  <si>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</si>
  <si>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</si>
  <si>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</si>
  <si>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</si>
  <si>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</si>
  <si>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</si>
  <si>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</si>
  <si>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</si>
  <si>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</si>
  <si>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</si>
  <si>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</si>
  <si>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</si>
  <si>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</si>
  <si>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</si>
  <si>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</si>
  <si>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</si>
  <si>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</si>
  <si>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</si>
  <si>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</si>
  <si>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</si>
  <si>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</si>
  <si>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</si>
  <si>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</si>
  <si>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</si>
  <si>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</si>
  <si>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</si>
  <si>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</si>
  <si>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</si>
  <si>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</si>
  <si>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</si>
  <si>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</si>
  <si>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</si>
  <si>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</si>
  <si>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</si>
  <si>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</si>
  <si>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</si>
  <si>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</si>
  <si>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</si>
  <si>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</si>
  <si>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</si>
  <si>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</si>
  <si>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</si>
  <si>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</si>
  <si>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</si>
  <si>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</si>
  <si>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</si>
  <si>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</si>
  <si>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</si>
  <si>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</si>
  <si>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</si>
  <si>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</si>
  <si>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</si>
  <si>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</si>
  <si>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</si>
  <si>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</si>
  <si>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</si>
  <si>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</si>
  <si>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</si>
  <si>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</si>
  <si>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</si>
  <si>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</si>
  <si>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</si>
  <si>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</si>
  <si>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</si>
  <si>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</si>
  <si>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</si>
  <si>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</si>
  <si>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</si>
  <si>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</si>
  <si>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</si>
  <si>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</si>
  <si>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</si>
  <si>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</si>
  <si>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</si>
  <si>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</si>
  <si>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</si>
  <si>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</si>
  <si>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</si>
  <si>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</si>
  <si>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</si>
  <si>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</si>
  <si>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</si>
  <si>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</si>
  <si>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</si>
  <si>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</si>
  <si>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</si>
  <si>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</si>
  <si>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</si>
  <si>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</si>
  <si>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</si>
  <si>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</si>
  <si>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</si>
  <si>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</si>
  <si>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</si>
  <si>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</si>
  <si>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</si>
  <si>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</si>
  <si>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</si>
  <si>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</si>
  <si>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</si>
  <si>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</si>
  <si>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</si>
  <si>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</si>
  <si>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</si>
  <si>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</si>
  <si>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</si>
  <si>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</si>
  <si>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</si>
  <si>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</si>
  <si>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</si>
  <si>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</si>
  <si>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</si>
  <si>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</si>
  <si>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</si>
  <si>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</si>
  <si>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</si>
  <si>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</si>
  <si>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</si>
  <si>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</si>
  <si>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</si>
  <si>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</si>
  <si>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</si>
  <si>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</si>
  <si>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</si>
  <si>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</si>
  <si>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</si>
  <si>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</si>
  <si>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</si>
  <si>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</si>
  <si>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</si>
  <si>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</si>
  <si>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</si>
  <si>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</si>
  <si>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</si>
  <si>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</si>
  <si>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</si>
  <si>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</si>
  <si>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</si>
  <si>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</si>
  <si>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</si>
  <si>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</si>
  <si>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</si>
  <si>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</si>
  <si>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</si>
  <si>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</si>
  <si>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</si>
  <si>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</si>
  <si>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</si>
  <si>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</si>
  <si>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</si>
  <si>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</si>
  <si>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</si>
  <si>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</si>
  <si>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</si>
  <si>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</si>
  <si>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</si>
  <si>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</si>
  <si>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</si>
  <si>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</si>
  <si>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</si>
  <si>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</si>
  <si>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</si>
  <si>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</si>
  <si>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</si>
  <si>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</si>
  <si>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</si>
  <si>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</si>
  <si>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</si>
  <si>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</si>
  <si>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</si>
  <si>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</si>
  <si>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</si>
  <si>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</si>
  <si>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</si>
  <si>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</si>
  <si>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</si>
  <si>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</si>
  <si>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</si>
  <si>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</si>
  <si>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</si>
  <si>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</si>
  <si>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</si>
  <si>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</si>
  <si>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</si>
  <si>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</si>
  <si>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</si>
  <si>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</si>
  <si>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</si>
  <si>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</si>
  <si>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</si>
  <si>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</si>
  <si>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</si>
  <si>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</si>
  <si>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</si>
  <si>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</si>
  <si>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</si>
  <si>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</si>
  <si>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</si>
  <si>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</si>
  <si>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</si>
  <si>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</si>
  <si>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</si>
  <si>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</si>
  <si>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</si>
  <si>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</si>
  <si>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</si>
  <si>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</si>
  <si>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</si>
  <si>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</si>
  <si>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</si>
  <si>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</si>
  <si>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</si>
  <si>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</si>
  <si>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</si>
  <si>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</si>
  <si>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</si>
  <si>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</si>
  <si>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</si>
  <si>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</si>
  <si>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</si>
  <si>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</si>
  <si>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</si>
  <si>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</si>
  <si>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</si>
  <si>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</si>
  <si>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</si>
  <si>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</si>
  <si>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</si>
  <si>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</si>
  <si>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</si>
  <si>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</si>
  <si>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</si>
  <si>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</si>
  <si>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</si>
  <si>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</si>
  <si>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</si>
  <si>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</si>
  <si>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</si>
  <si>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</si>
  <si>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</si>
  <si>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</si>
  <si>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</si>
  <si>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</si>
  <si>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</si>
  <si>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</si>
  <si>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</si>
  <si>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</si>
  <si>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</si>
  <si>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</si>
  <si>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</si>
  <si>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</si>
  <si>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</si>
  <si>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</si>
  <si>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</si>
  <si>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</si>
  <si>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</si>
  <si>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</si>
  <si>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</si>
  <si>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</si>
  <si>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</si>
  <si>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</si>
  <si>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</si>
  <si>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</si>
  <si>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</si>
  <si>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</si>
  <si>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</si>
  <si>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</si>
  <si>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</si>
  <si>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</si>
  <si>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</si>
  <si>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</si>
  <si>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</si>
  <si>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</si>
  <si>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</si>
  <si>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</si>
  <si>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</si>
  <si>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</si>
  <si>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</si>
  <si>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</si>
  <si>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</si>
  <si>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</si>
  <si>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</si>
  <si>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</si>
  <si>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</si>
  <si>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</si>
  <si>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</si>
  <si>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</si>
  <si>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</si>
  <si>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</si>
  <si>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</si>
  <si>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</si>
  <si>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</si>
  <si>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</si>
  <si>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</si>
  <si>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</si>
  <si>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</si>
  <si>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</si>
  <si>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</si>
  <si>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</si>
  <si>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</si>
  <si>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</si>
  <si>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</si>
  <si>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</si>
  <si>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</si>
  <si>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</si>
  <si>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</si>
  <si>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</si>
  <si>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</si>
  <si>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</si>
  <si>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</si>
  <si>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</si>
  <si>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</si>
  <si>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</si>
  <si>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</si>
  <si>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</si>
  <si>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</si>
  <si>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</si>
  <si>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</si>
  <si>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</si>
  <si>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</si>
  <si>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</si>
  <si>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</si>
  <si>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</si>
  <si>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</si>
  <si>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</si>
  <si>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</si>
  <si>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</si>
  <si>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</si>
  <si>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</si>
  <si>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</si>
  <si>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</si>
  <si>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</si>
  <si>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</si>
  <si>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</si>
  <si>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</si>
  <si>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</si>
  <si>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</si>
  <si>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</si>
  <si>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</si>
  <si>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</si>
  <si>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</si>
  <si>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</si>
  <si>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</si>
  <si>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</si>
  <si>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</si>
  <si>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</si>
  <si>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</si>
  <si>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</si>
  <si>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</si>
  <si>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</si>
  <si>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</si>
  <si>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</si>
  <si>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</si>
  <si>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</si>
  <si>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</si>
  <si>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</si>
  <si>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</si>
  <si>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</si>
  <si>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</si>
  <si>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</si>
  <si>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</si>
  <si>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</si>
  <si>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</si>
  <si>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</si>
  <si>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</si>
  <si>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</si>
  <si>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</si>
  <si>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</si>
  <si>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</si>
  <si>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</si>
  <si>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</si>
  <si>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</si>
  <si>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</si>
  <si>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</si>
  <si>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</si>
  <si>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</si>
  <si>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</si>
  <si>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</si>
  <si>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</si>
  <si>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</si>
  <si>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</si>
  <si>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</si>
  <si>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</si>
  <si>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</si>
  <si>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</si>
  <si>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</si>
  <si>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</si>
  <si>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</si>
  <si>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</si>
  <si>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</si>
  <si>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</si>
  <si>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</si>
  <si>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</si>
  <si>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</si>
  <si>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</si>
  <si>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</si>
  <si>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</si>
  <si>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</si>
  <si>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</si>
  <si>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</si>
  <si>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</si>
  <si>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</si>
  <si>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</si>
  <si>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</si>
  <si>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</si>
  <si>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</si>
  <si>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</si>
  <si>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</si>
  <si>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</si>
  <si>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</si>
  <si>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</si>
  <si>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</si>
  <si>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</si>
  <si>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</si>
  <si>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</si>
  <si>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</si>
  <si>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</si>
  <si>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</si>
  <si>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</si>
  <si>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</si>
  <si>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</si>
  <si>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</si>
  <si>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</si>
  <si>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</si>
  <si>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</si>
  <si>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</si>
  <si>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</si>
  <si>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</si>
  <si>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</si>
  <si>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</si>
  <si>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</si>
  <si>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</si>
  <si>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</si>
  <si>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</si>
  <si>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</si>
  <si>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</si>
  <si>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</si>
  <si>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</si>
  <si>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</si>
  <si>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</si>
  <si>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</si>
  <si>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</si>
  <si>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</si>
  <si>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</si>
  <si>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</si>
  <si>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</si>
  <si>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</si>
  <si>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</si>
  <si>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</si>
  <si>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</si>
  <si>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</si>
  <si>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</si>
  <si>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</si>
  <si>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</si>
  <si>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</si>
  <si>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</si>
  <si>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</si>
  <si>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</si>
  <si>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</si>
  <si>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</si>
  <si>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</si>
  <si>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</si>
  <si>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</si>
  <si>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</si>
  <si>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</si>
  <si>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</si>
  <si>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</si>
  <si>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</si>
  <si>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</si>
  <si>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</si>
  <si>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</si>
  <si>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</si>
  <si>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</si>
  <si>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</si>
  <si>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</si>
  <si>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</si>
  <si>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</si>
  <si>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</si>
  <si>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</si>
  <si>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</si>
  <si>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</si>
  <si>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</si>
  <si>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</si>
  <si>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</si>
  <si>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</si>
  <si>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</si>
  <si>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</si>
  <si>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</si>
  <si>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</si>
  <si>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</si>
  <si>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</si>
  <si>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</si>
  <si>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</si>
  <si>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</si>
  <si>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</si>
  <si>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</si>
  <si>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</si>
  <si>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</si>
  <si>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</si>
  <si>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</si>
  <si>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</si>
  <si>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</si>
  <si>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</si>
  <si>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</si>
  <si>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</si>
  <si>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</si>
  <si>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</si>
  <si>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</si>
  <si>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</si>
  <si>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</si>
  <si>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</si>
  <si>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</si>
  <si>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</si>
  <si>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</si>
  <si>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</si>
  <si>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</si>
  <si>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</si>
  <si>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</si>
  <si>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</si>
  <si>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</si>
  <si>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</si>
  <si>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</si>
  <si>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</si>
  <si>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</si>
  <si>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</si>
  <si>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</si>
  <si>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</si>
  <si>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</si>
  <si>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</si>
  <si>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</si>
  <si>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</si>
  <si>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</si>
  <si>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</si>
  <si>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</si>
  <si>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</si>
  <si>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</si>
  <si>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</si>
  <si>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</si>
  <si>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</si>
  <si>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</si>
  <si>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</si>
  <si>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</si>
  <si>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</si>
  <si>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</si>
  <si>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</si>
  <si>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</si>
  <si>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</si>
  <si>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</si>
  <si>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</si>
  <si>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</si>
  <si>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</si>
  <si>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</si>
  <si>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</si>
  <si>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</si>
  <si>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</si>
  <si>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</si>
  <si>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</si>
  <si>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</si>
  <si>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</si>
  <si>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</si>
  <si>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</si>
  <si>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</si>
  <si>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</si>
  <si>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</si>
  <si>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</si>
  <si>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</si>
  <si>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</si>
  <si>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</si>
  <si>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</si>
  <si>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</si>
  <si>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</si>
  <si>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</si>
  <si>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</si>
  <si>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</si>
  <si>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</si>
  <si>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</si>
  <si>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</si>
  <si>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</si>
  <si>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</si>
  <si>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</si>
  <si>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</si>
  <si>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</si>
  <si>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</si>
  <si>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</si>
  <si>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</si>
  <si>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</si>
  <si>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</si>
  <si>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</si>
  <si>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</si>
  <si>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</si>
  <si>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</si>
  <si>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</si>
  <si>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</si>
  <si>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</si>
  <si>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</si>
  <si>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</si>
  <si>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</si>
  <si>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</si>
  <si>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</si>
  <si>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</si>
  <si>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</si>
  <si>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</si>
  <si>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</si>
  <si>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</si>
  <si>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</si>
  <si>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</si>
  <si>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</si>
  <si>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</si>
  <si>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</si>
  <si>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</si>
  <si>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</si>
  <si>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</si>
  <si>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</si>
  <si>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</si>
  <si>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</si>
  <si>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</si>
  <si>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</si>
  <si>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</si>
  <si>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</si>
  <si>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</si>
  <si>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</si>
  <si>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</si>
  <si>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</si>
  <si>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</si>
  <si>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</si>
  <si>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</si>
  <si>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</si>
  <si>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</si>
  <si>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</si>
  <si>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</si>
  <si>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</si>
  <si>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</si>
  <si>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</si>
  <si>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</si>
  <si>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</si>
  <si>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</si>
  <si>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</si>
  <si>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</si>
  <si>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</si>
  <si>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</si>
  <si>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</si>
  <si>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</si>
  <si>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</si>
  <si>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</si>
  <si>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</si>
  <si>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</si>
  <si>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</si>
  <si>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</si>
  <si>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</si>
  <si>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</si>
  <si>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</si>
  <si>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</si>
  <si>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</si>
  <si>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</si>
  <si>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</si>
  <si>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</si>
  <si>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</si>
  <si>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</si>
  <si>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</si>
  <si>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</si>
  <si>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</si>
  <si>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</si>
  <si>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</si>
  <si>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</si>
  <si>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</si>
  <si>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</si>
  <si>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</si>
  <si>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</si>
  <si>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</si>
  <si>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</si>
  <si>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</si>
  <si>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</si>
  <si>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</si>
  <si>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</si>
  <si>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</si>
  <si>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</si>
  <si>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</si>
  <si>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</si>
  <si>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</si>
  <si>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</si>
  <si>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</si>
  <si>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</si>
  <si>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</si>
  <si>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</si>
  <si>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</si>
  <si>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</si>
  <si>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</si>
  <si>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</si>
  <si>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</si>
  <si>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</si>
  <si>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</si>
  <si>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</si>
  <si>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</si>
  <si>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</si>
  <si>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</si>
  <si>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</si>
  <si>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</si>
  <si>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</si>
  <si>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</si>
  <si>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</si>
  <si>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</si>
  <si>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</si>
  <si>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</si>
  <si>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</si>
  <si>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</si>
  <si>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</si>
  <si>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</si>
  <si>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</si>
  <si>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</si>
  <si>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</si>
  <si>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</si>
  <si>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</si>
  <si>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</si>
  <si>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</si>
  <si>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</si>
  <si>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</si>
  <si>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</si>
  <si>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</si>
  <si>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</si>
  <si>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</si>
  <si>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</si>
  <si>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</si>
  <si>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</si>
  <si>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</si>
  <si>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</si>
  <si>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</si>
  <si>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</si>
  <si>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</si>
  <si>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</si>
  <si>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</si>
  <si>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</si>
  <si>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</si>
  <si>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</si>
  <si>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</si>
  <si>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</si>
  <si>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</si>
  <si>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</si>
  <si>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</si>
  <si>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</si>
  <si>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</si>
  <si>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</si>
  <si>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</si>
  <si>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</si>
  <si>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</si>
  <si>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</si>
  <si>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</si>
  <si>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</si>
  <si>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</si>
  <si>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</si>
  <si>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</si>
  <si>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</si>
  <si>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</si>
  <si>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</si>
  <si>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</si>
  <si>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</si>
  <si>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</si>
  <si>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</si>
  <si>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</si>
  <si>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</si>
  <si>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</si>
  <si>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</si>
  <si>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</si>
  <si>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</si>
  <si>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</si>
  <si>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</si>
  <si>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</si>
  <si>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</si>
  <si>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</si>
  <si>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</si>
  <si>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</si>
  <si>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</si>
  <si>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</si>
  <si>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</si>
  <si>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</si>
  <si>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</si>
  <si>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</si>
  <si>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</si>
  <si>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</si>
  <si>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</si>
  <si>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</si>
  <si>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</si>
  <si>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</si>
  <si>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</si>
  <si>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</si>
  <si>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</si>
  <si>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</si>
  <si>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</si>
  <si>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</si>
  <si>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</si>
  <si>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</si>
  <si>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</si>
  <si>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</si>
  <si>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</si>
  <si>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</si>
  <si>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</si>
  <si>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</si>
  <si>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</si>
  <si>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</si>
  <si>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</si>
  <si>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</si>
  <si>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</si>
  <si>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</si>
  <si>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</si>
  <si>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</si>
  <si>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</si>
  <si>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</si>
  <si>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</si>
  <si>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</si>
  <si>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</si>
  <si>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</si>
  <si>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</si>
  <si>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</si>
  <si>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</si>
  <si>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</si>
  <si>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</si>
  <si>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</si>
  <si>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</si>
  <si>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</si>
  <si>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</si>
  <si>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</si>
  <si>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</si>
  <si>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</si>
  <si>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</si>
  <si>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</si>
  <si>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</si>
  <si>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</si>
  <si>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</si>
  <si>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</si>
  <si>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</si>
  <si>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</si>
  <si>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</si>
  <si>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</si>
  <si>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</si>
  <si>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</si>
  <si>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</si>
  <si>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</si>
  <si>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</si>
  <si>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</si>
  <si>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</si>
  <si>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</si>
  <si>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</si>
  <si>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</si>
  <si>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</si>
  <si>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</si>
  <si>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</si>
  <si>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</si>
  <si>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</si>
  <si>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</si>
  <si>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</si>
  <si>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</si>
  <si>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</si>
  <si>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</si>
  <si>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</si>
  <si>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</si>
  <si>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</si>
  <si>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</si>
  <si>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</si>
  <si>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</si>
  <si>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</si>
  <si>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</si>
  <si>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</si>
  <si>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</si>
  <si>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</si>
  <si>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</si>
  <si>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</si>
  <si>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</si>
  <si>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</si>
  <si>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</si>
  <si>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</si>
  <si>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</si>
  <si>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</si>
  <si>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</si>
  <si>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</si>
  <si>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</si>
  <si>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</si>
  <si>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</si>
  <si>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</si>
  <si>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</si>
  <si>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</si>
  <si>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</si>
  <si>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</si>
  <si>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</si>
  <si>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</si>
  <si>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</si>
  <si>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</si>
  <si>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</si>
  <si>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</si>
  <si>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</si>
  <si>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</si>
  <si>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</si>
  <si>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</si>
  <si>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</si>
  <si>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</si>
  <si>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</si>
  <si>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</si>
  <si>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</si>
  <si>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</si>
  <si>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</si>
  <si>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</si>
  <si>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</si>
  <si>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</si>
  <si>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</si>
  <si>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</si>
  <si>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</si>
  <si>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</si>
  <si>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</si>
  <si>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</si>
  <si>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</si>
  <si>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</si>
  <si>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</si>
  <si>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</si>
  <si>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</si>
  <si>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</si>
  <si>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</si>
  <si>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</si>
  <si>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</si>
  <si>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</si>
  <si>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</si>
  <si>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</si>
  <si>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</si>
  <si>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</si>
  <si>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</si>
  <si>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</si>
  <si>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</si>
  <si>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</si>
  <si>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</si>
  <si>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</si>
  <si>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</si>
  <si>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</si>
  <si>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</si>
  <si>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</si>
  <si>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</si>
  <si>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</si>
  <si>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</si>
  <si>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</si>
  <si>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</si>
  <si>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</si>
  <si>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</si>
  <si>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</si>
  <si>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</si>
  <si>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</si>
  <si>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</si>
  <si>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</si>
  <si>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</si>
  <si>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</si>
  <si>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</si>
  <si>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</si>
  <si>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</si>
  <si>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</si>
  <si>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</si>
  <si>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</si>
  <si>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</si>
  <si>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</si>
  <si>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</si>
  <si>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</si>
  <si>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</si>
  <si>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</si>
  <si>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</si>
  <si>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</si>
  <si>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</si>
  <si>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</si>
  <si>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</si>
  <si>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</si>
  <si>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</si>
  <si>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</si>
  <si>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</si>
  <si>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</si>
  <si>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</si>
  <si>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</si>
  <si>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</si>
  <si>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</si>
  <si>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</si>
  <si>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</si>
  <si>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</si>
  <si>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</si>
  <si>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</si>
  <si>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</si>
  <si>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</si>
  <si>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</si>
  <si>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</si>
  <si>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</si>
  <si>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</si>
  <si>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</si>
  <si>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</si>
  <si>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</si>
  <si>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</si>
  <si>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</si>
  <si>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</si>
  <si>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</si>
  <si>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</si>
  <si>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</si>
  <si>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</si>
  <si>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</si>
  <si>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</si>
  <si>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</si>
  <si>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</si>
  <si>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</si>
  <si>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</si>
  <si>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</si>
  <si>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</si>
  <si>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</si>
  <si>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</si>
  <si>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</si>
  <si>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</si>
  <si>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</si>
  <si>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</si>
  <si>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</si>
  <si>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</si>
  <si>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</si>
  <si>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</si>
  <si>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</si>
  <si>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</si>
  <si>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</si>
  <si>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</si>
  <si>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</si>
  <si>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</si>
  <si>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</si>
  <si>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</si>
  <si>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</si>
  <si>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</si>
  <si>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</si>
  <si>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</si>
  <si>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</si>
  <si>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</si>
  <si>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</si>
  <si>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</si>
  <si>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</si>
  <si>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</si>
  <si>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</si>
  <si>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</si>
  <si>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</si>
  <si>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</si>
  <si>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</si>
  <si>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</si>
  <si>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</si>
  <si>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</si>
  <si>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</si>
  <si>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</si>
  <si>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</si>
  <si>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</si>
  <si>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</si>
  <si>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</si>
  <si>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</si>
  <si>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</si>
  <si>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</si>
  <si>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</si>
  <si>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</si>
  <si>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</si>
  <si>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</si>
  <si>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</si>
  <si>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</si>
  <si>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</si>
  <si>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</si>
  <si>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</si>
  <si>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</si>
  <si>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</si>
  <si>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</si>
  <si>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</si>
  <si>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</si>
  <si>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</si>
  <si>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</si>
  <si>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</si>
  <si>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</si>
  <si>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</si>
  <si>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</si>
  <si>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</si>
  <si>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</si>
  <si>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</si>
  <si>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</si>
  <si>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</si>
  <si>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</si>
  <si>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</si>
  <si>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</si>
  <si>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</si>
  <si>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</si>
  <si>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</si>
  <si>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</si>
  <si>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</si>
  <si>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</si>
  <si>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</si>
  <si>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</si>
  <si>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</si>
  <si>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</si>
  <si>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</si>
  <si>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</si>
  <si>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</si>
  <si>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</si>
  <si>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</si>
  <si>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</si>
  <si>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</si>
  <si>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</si>
  <si>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</si>
  <si>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</si>
  <si>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</si>
  <si>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</si>
  <si>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</si>
  <si>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</si>
  <si>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</si>
  <si>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</si>
  <si>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</si>
  <si>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</si>
  <si>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</si>
  <si>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</si>
  <si>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</si>
  <si>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</si>
  <si>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</si>
  <si>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</si>
  <si>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</si>
  <si>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</si>
  <si>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</si>
  <si>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</si>
  <si>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</si>
  <si>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</si>
  <si>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</si>
  <si>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</si>
  <si>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</si>
  <si>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</si>
  <si>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</si>
  <si>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</si>
  <si>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</si>
  <si>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</si>
  <si>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</si>
  <si>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</si>
  <si>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</si>
  <si>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</si>
  <si>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</si>
  <si>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</si>
  <si>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</si>
  <si>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</si>
  <si>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</si>
  <si>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</si>
  <si>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</si>
  <si>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</si>
  <si>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</si>
  <si>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</si>
  <si>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</si>
  <si>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</si>
  <si>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</si>
  <si>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</si>
  <si>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</si>
  <si>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</si>
  <si>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</si>
  <si>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</si>
  <si>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</si>
  <si>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</si>
  <si>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</si>
  <si>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</si>
  <si>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</si>
  <si>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</si>
  <si>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</si>
  <si>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</si>
  <si>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</si>
  <si>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</si>
  <si>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</si>
  <si>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</si>
  <si>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</si>
  <si>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</si>
  <si>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</si>
  <si>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</si>
  <si>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</si>
  <si>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</si>
  <si>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</si>
  <si>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</si>
  <si>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</si>
  <si>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</si>
  <si>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</si>
  <si>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</si>
  <si>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</si>
  <si>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</si>
  <si>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</si>
  <si>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</si>
  <si>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</si>
  <si>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</si>
  <si>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</si>
  <si>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</si>
  <si>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</si>
  <si>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</si>
  <si>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</si>
  <si>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</si>
  <si>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</si>
  <si>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</si>
  <si>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</si>
  <si>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</si>
  <si>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</si>
  <si>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</si>
  <si>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</si>
  <si>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</si>
  <si>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</si>
  <si>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</si>
  <si>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</si>
  <si>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</si>
  <si>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</si>
  <si>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</si>
  <si>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</si>
  <si>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</si>
  <si>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</si>
  <si>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</si>
  <si>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</si>
  <si>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</si>
  <si>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</si>
  <si>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</si>
  <si>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</si>
  <si>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</si>
  <si>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</si>
  <si>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</si>
  <si>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</si>
  <si>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</si>
  <si>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</si>
  <si>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</si>
  <si>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</si>
  <si>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</si>
  <si>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</si>
  <si>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</si>
  <si>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</si>
  <si>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</si>
  <si>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</si>
  <si>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</si>
  <si>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</si>
  <si>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</si>
  <si>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</si>
  <si>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</si>
  <si>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</si>
  <si>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</si>
  <si>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</si>
  <si>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</si>
  <si>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</si>
  <si>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</si>
  <si>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</si>
  <si>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</si>
  <si>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</si>
  <si>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</si>
  <si>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</si>
  <si>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</si>
  <si>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</si>
  <si>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</si>
  <si>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</si>
  <si>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</si>
  <si>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</si>
  <si>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</si>
  <si>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</si>
  <si>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</si>
  <si>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</si>
  <si>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</si>
  <si>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</si>
  <si>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</si>
  <si>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</si>
  <si>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</si>
  <si>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</si>
  <si>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</si>
  <si>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</si>
  <si>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</si>
  <si>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</si>
  <si>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</si>
  <si>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</si>
  <si>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</si>
  <si>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</si>
  <si>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</si>
  <si>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</si>
  <si>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</si>
  <si>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</si>
  <si>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</si>
  <si>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</si>
  <si>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</si>
  <si>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</si>
  <si>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</si>
  <si>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</si>
  <si>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</si>
  <si>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</si>
  <si>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</si>
  <si>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</si>
  <si>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</si>
  <si>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</si>
  <si>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</si>
  <si>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</si>
  <si>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</si>
  <si>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</si>
  <si>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</si>
  <si>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</si>
  <si>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</si>
  <si>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</si>
  <si>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</si>
  <si>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</si>
  <si>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</si>
  <si>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</si>
  <si>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</si>
  <si>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</si>
  <si>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</si>
  <si>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</si>
  <si>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</si>
  <si>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</si>
  <si>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</si>
  <si>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</si>
  <si>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</si>
  <si>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</si>
  <si>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</si>
  <si>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</si>
  <si>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</si>
  <si>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</si>
  <si>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</si>
  <si>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</si>
  <si>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</si>
  <si>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</si>
  <si>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</si>
  <si>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</si>
  <si>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</si>
  <si>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</si>
  <si>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</si>
  <si>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</si>
  <si>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</si>
  <si>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</si>
  <si>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</si>
  <si>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</si>
  <si>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</si>
  <si>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</si>
  <si>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</si>
  <si>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</si>
  <si>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</si>
  <si>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</si>
  <si>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</si>
  <si>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</si>
  <si>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</si>
  <si>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</si>
  <si>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</si>
  <si>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</si>
  <si>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</si>
  <si>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</si>
  <si>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</si>
  <si>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</si>
  <si>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</si>
  <si>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</si>
  <si>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</si>
  <si>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</si>
  <si>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</si>
  <si>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</si>
  <si>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</si>
  <si>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</si>
  <si>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</si>
  <si>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</si>
  <si>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</si>
  <si>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</si>
  <si>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</si>
  <si>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</si>
  <si>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</si>
  <si>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</si>
  <si>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</si>
  <si>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</si>
  <si>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</si>
  <si>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</si>
  <si>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</si>
  <si>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</si>
  <si>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</si>
  <si>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</si>
  <si>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</si>
  <si>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</si>
  <si>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</si>
  <si>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</si>
  <si>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</si>
  <si>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</si>
  <si>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</si>
  <si>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</si>
  <si>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</si>
  <si>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</si>
  <si>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</si>
  <si>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</si>
  <si>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</si>
  <si>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</si>
  <si>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</si>
  <si>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</si>
  <si>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</si>
  <si>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</si>
  <si>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</si>
  <si>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</si>
  <si>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</si>
  <si>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</si>
  <si>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</si>
  <si>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</si>
  <si>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</si>
  <si>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</si>
  <si>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</si>
  <si>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</si>
  <si>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</si>
  <si>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</si>
  <si>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</si>
  <si>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</si>
  <si>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</si>
  <si>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</si>
  <si>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</si>
  <si>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</si>
  <si>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</si>
  <si>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</si>
  <si>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</si>
  <si>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</si>
  <si>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</si>
  <si>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</si>
  <si>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</si>
  <si>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</si>
  <si>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</si>
  <si>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</si>
  <si>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</si>
  <si>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</si>
  <si>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</si>
  <si>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</si>
  <si>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</si>
  <si>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</si>
  <si>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</si>
  <si>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</si>
  <si>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</si>
  <si>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</si>
  <si>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</si>
  <si>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</si>
  <si>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</si>
  <si>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</si>
  <si>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</si>
  <si>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</si>
  <si>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</si>
  <si>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</si>
  <si>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</si>
  <si>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</si>
  <si>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</si>
  <si>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</si>
  <si>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</si>
  <si>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</si>
  <si>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</si>
  <si>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</si>
  <si>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</si>
  <si>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</si>
  <si>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</si>
  <si>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</si>
  <si>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</si>
  <si>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</si>
  <si>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</si>
  <si>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</si>
  <si>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</si>
  <si>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</si>
  <si>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</si>
  <si>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</si>
  <si>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</si>
  <si>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</si>
  <si>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</si>
  <si>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</si>
  <si>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</si>
  <si>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</si>
  <si>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</si>
  <si>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</si>
  <si>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</si>
  <si>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</si>
  <si>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</si>
  <si>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</si>
  <si>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</si>
  <si>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</si>
  <si>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</si>
  <si>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</si>
  <si>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</si>
  <si>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</si>
  <si>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</si>
  <si>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</si>
  <si>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</si>
  <si>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</si>
  <si>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</si>
  <si>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</si>
  <si>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</si>
  <si>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</si>
  <si>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</si>
  <si>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</si>
  <si>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</si>
  <si>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</si>
  <si>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</si>
  <si>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</si>
  <si>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</si>
  <si>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</si>
  <si>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</si>
  <si>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</si>
  <si>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</si>
  <si>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</si>
  <si>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</si>
  <si>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</si>
  <si>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</si>
  <si>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</si>
  <si>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</si>
  <si>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</si>
  <si>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</si>
  <si>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</si>
  <si>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</si>
  <si>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</si>
  <si>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</si>
  <si>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</si>
  <si>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</si>
  <si>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</si>
  <si>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</si>
  <si>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</si>
  <si>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</si>
  <si>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</si>
  <si>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</si>
  <si>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</si>
  <si>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</si>
  <si>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</si>
  <si>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</si>
  <si>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</si>
  <si>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</si>
  <si>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</si>
  <si>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</si>
  <si>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</si>
  <si>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</si>
  <si>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</si>
  <si>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</si>
  <si>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</si>
  <si>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</si>
  <si>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</si>
  <si>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</si>
  <si>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</si>
  <si>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</si>
  <si>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</si>
  <si>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</si>
  <si>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</si>
  <si>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</si>
  <si>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</si>
  <si>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</si>
  <si>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</si>
  <si>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</si>
  <si>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</si>
  <si>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</si>
  <si>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</si>
  <si>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</si>
  <si>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</si>
  <si>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</si>
  <si>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</si>
  <si>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</si>
  <si>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</si>
  <si>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</si>
  <si>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</si>
  <si>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</si>
  <si>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</si>
  <si>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</si>
  <si>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</si>
  <si>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</si>
  <si>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</si>
  <si>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</si>
  <si>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</si>
  <si>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</si>
  <si>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</si>
  <si>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</si>
  <si>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</si>
  <si>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</si>
  <si>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</si>
  <si>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</si>
  <si>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</si>
  <si>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</si>
  <si>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</si>
  <si>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</si>
  <si>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</si>
  <si>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</si>
  <si>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</si>
  <si>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</si>
  <si>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</si>
  <si>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</si>
  <si>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</si>
  <si>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</si>
  <si>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</si>
  <si>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</si>
  <si>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</si>
  <si>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</si>
  <si>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</si>
  <si>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</si>
  <si>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</si>
  <si>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</si>
  <si>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</si>
  <si>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</si>
  <si>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</si>
  <si>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</si>
  <si>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</si>
  <si>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</si>
  <si>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</si>
  <si>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</si>
  <si>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</si>
  <si>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</si>
  <si>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</si>
  <si>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</si>
  <si>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</si>
  <si>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</si>
  <si>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</si>
  <si>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</si>
  <si>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</si>
  <si>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</si>
  <si>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</si>
  <si>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</si>
  <si>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</si>
  <si>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</si>
  <si>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</si>
  <si>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</si>
  <si>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</si>
  <si>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</si>
  <si>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</si>
  <si>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</si>
  <si>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</si>
  <si>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</si>
  <si>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</si>
  <si>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</si>
  <si>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</si>
  <si>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</si>
  <si>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</si>
  <si>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</si>
  <si>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</si>
  <si>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</si>
  <si>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</si>
  <si>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</si>
  <si>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</si>
  <si>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</si>
  <si>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</si>
  <si>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</si>
  <si>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</si>
  <si>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</si>
  <si>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</si>
  <si>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</si>
  <si>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</si>
  <si>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</si>
  <si>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</si>
  <si>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</si>
  <si>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</si>
  <si>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</si>
  <si>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</si>
  <si>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</si>
  <si>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</si>
  <si>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</si>
  <si>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</si>
  <si>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</si>
  <si>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</si>
  <si>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</si>
  <si>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</si>
  <si>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</si>
  <si>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</si>
  <si>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</si>
  <si>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</si>
  <si>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</si>
  <si>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</si>
  <si>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</si>
  <si>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</si>
  <si>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</si>
  <si>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</si>
  <si>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</si>
  <si>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</si>
  <si>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</si>
  <si>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</si>
  <si>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</si>
  <si>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</si>
  <si>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</si>
  <si>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</si>
  <si>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</si>
  <si>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</si>
  <si>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</si>
  <si>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</si>
  <si>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</si>
  <si>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</si>
  <si>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</si>
  <si>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</si>
  <si>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</si>
  <si>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</si>
  <si>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</si>
  <si>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</si>
  <si>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</si>
  <si>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</si>
  <si>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</si>
  <si>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</si>
  <si>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</si>
  <si>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</si>
  <si>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</si>
  <si>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</si>
  <si>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</si>
  <si>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</si>
  <si>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</si>
  <si>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</si>
  <si>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</si>
  <si>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</si>
  <si>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</si>
  <si>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</si>
  <si>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</si>
  <si>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</si>
  <si>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</si>
  <si>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</si>
  <si>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</si>
  <si>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</si>
  <si>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</si>
  <si>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</si>
  <si>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</si>
  <si>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</si>
  <si>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</si>
  <si>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</si>
  <si>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</si>
  <si>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</si>
  <si>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</si>
  <si>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</si>
  <si>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</si>
  <si>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</si>
  <si>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</si>
  <si>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</si>
  <si>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</si>
  <si>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</si>
  <si>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</si>
  <si>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</si>
  <si>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</si>
  <si>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</si>
  <si>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</si>
  <si>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</si>
  <si>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</si>
  <si>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</si>
  <si>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</si>
  <si>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</si>
  <si>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</si>
  <si>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</si>
  <si>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</si>
  <si>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</si>
  <si>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</si>
  <si>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</si>
  <si>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</si>
  <si>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</si>
  <si>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</si>
  <si>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</si>
  <si>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</si>
  <si>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</si>
  <si>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</si>
  <si>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</si>
  <si>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</si>
  <si>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</si>
  <si>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</si>
  <si>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</si>
  <si>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</si>
  <si>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</si>
  <si>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</si>
  <si>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</si>
  <si>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</si>
  <si>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</si>
  <si>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</si>
  <si>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</si>
  <si>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</si>
  <si>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</si>
  <si>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</si>
  <si>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</si>
  <si>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</si>
  <si>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</si>
  <si>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</si>
  <si>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</si>
  <si>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</si>
  <si>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</si>
  <si>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</si>
  <si>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</si>
  <si>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</si>
  <si>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</si>
  <si>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</si>
  <si>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</si>
  <si>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</si>
  <si>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</si>
  <si>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</si>
  <si>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</si>
  <si>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</si>
  <si>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</si>
  <si>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</si>
  <si>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</si>
  <si>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</si>
  <si>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</si>
  <si>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</si>
  <si>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</si>
  <si>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</si>
  <si>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</si>
  <si>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</si>
  <si>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</si>
  <si>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</si>
  <si>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</si>
  <si>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</si>
  <si>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</si>
  <si>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</si>
  <si>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</si>
  <si>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</si>
  <si>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</si>
  <si>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</si>
  <si>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</si>
  <si>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</si>
  <si>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</si>
  <si>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</si>
  <si>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</si>
  <si>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</si>
  <si>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</si>
  <si>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</si>
  <si>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</si>
  <si>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</si>
  <si>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</si>
  <si>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</si>
  <si>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</si>
  <si>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</si>
  <si>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</si>
  <si>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</si>
  <si>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</si>
  <si>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</si>
  <si>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</si>
  <si>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</si>
  <si>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</si>
  <si>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</si>
  <si>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</si>
  <si>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</si>
  <si>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</si>
  <si>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</si>
  <si>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</si>
  <si>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</si>
  <si>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</si>
  <si>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</si>
  <si>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</si>
  <si>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</si>
  <si>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</si>
  <si>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</si>
  <si>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</si>
  <si>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</si>
  <si>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</si>
  <si>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</si>
  <si>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</si>
  <si>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</si>
  <si>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</si>
  <si>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</si>
  <si>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</si>
  <si>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</si>
  <si>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</si>
  <si>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</si>
  <si>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</si>
  <si>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</si>
  <si>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</si>
  <si>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</si>
  <si>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</si>
  <si>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</si>
  <si>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</si>
  <si>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</si>
  <si>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</si>
  <si>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</si>
  <si>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</si>
  <si>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</si>
  <si>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</si>
  <si>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</si>
  <si>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</si>
  <si>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</si>
  <si>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</si>
  <si>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</si>
  <si>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</si>
  <si>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</si>
  <si>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</si>
  <si>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</si>
  <si>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</si>
  <si>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</si>
  <si>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</si>
  <si>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</si>
  <si>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</si>
  <si>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</si>
  <si>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</si>
  <si>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</si>
  <si>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</si>
  <si>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</si>
  <si>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</si>
  <si>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</si>
  <si>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</si>
  <si>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</si>
  <si>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</si>
  <si>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</si>
  <si>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</si>
  <si>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</si>
  <si>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</si>
  <si>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</si>
  <si>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</si>
  <si>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</si>
  <si>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</si>
  <si>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</si>
  <si>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</si>
  <si>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</si>
  <si>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</si>
  <si>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</si>
  <si>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</si>
  <si>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</si>
  <si>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</si>
  <si>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</si>
  <si>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</si>
  <si>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</si>
  <si>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</si>
  <si>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</si>
  <si>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</si>
  <si>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</si>
  <si>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</si>
  <si>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</si>
  <si>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</si>
  <si>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</si>
  <si>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</si>
  <si>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</si>
  <si>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</si>
  <si>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</si>
  <si>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</si>
  <si>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</si>
  <si>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</si>
  <si>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</si>
  <si>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</si>
  <si>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</si>
  <si>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</si>
  <si>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</si>
  <si>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</si>
  <si>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</si>
  <si>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</si>
  <si>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</si>
  <si>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</si>
  <si>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</si>
  <si>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</si>
  <si>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</si>
  <si>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</si>
  <si>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</si>
  <si>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</si>
  <si>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</si>
  <si>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</si>
  <si>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</si>
  <si>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</si>
  <si>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</si>
  <si>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</si>
  <si>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</si>
  <si>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</si>
  <si>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</si>
  <si>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</si>
  <si>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</si>
  <si>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</si>
  <si>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</si>
  <si>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</si>
  <si>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</si>
  <si>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</si>
  <si>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</si>
  <si>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</si>
  <si>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</si>
  <si>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</si>
  <si>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</si>
  <si>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</si>
  <si>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</si>
  <si>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</si>
  <si>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</si>
  <si>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</si>
  <si>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</si>
  <si>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</si>
  <si>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</si>
  <si>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</si>
  <si>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</si>
  <si>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</si>
  <si>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</si>
  <si>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</si>
  <si>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</si>
  <si>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</si>
  <si>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</si>
  <si>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</si>
  <si>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</si>
  <si>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</si>
  <si>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</si>
  <si>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</si>
  <si>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</si>
  <si>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</si>
  <si>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</si>
  <si>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</si>
  <si>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</si>
  <si>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</si>
  <si>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</si>
  <si>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</si>
  <si>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</si>
  <si>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</si>
  <si>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</si>
  <si>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</si>
  <si>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</si>
  <si>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</si>
  <si>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</si>
  <si>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</si>
  <si>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</si>
  <si>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</si>
  <si>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</si>
  <si>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</si>
  <si>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</si>
  <si>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</si>
  <si>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</si>
  <si>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</si>
  <si>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</si>
  <si>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</si>
  <si>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</si>
  <si>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</si>
  <si>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</si>
  <si>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</si>
  <si>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</si>
  <si>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</si>
  <si>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</si>
  <si>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</si>
  <si>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</si>
  <si>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</si>
  <si>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</si>
  <si>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</si>
  <si>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</si>
  <si>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</si>
  <si>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</si>
  <si>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</si>
  <si>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</si>
  <si>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</si>
  <si>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</si>
  <si>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</si>
  <si>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</si>
  <si>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</si>
  <si>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</si>
  <si>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</si>
  <si>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</si>
  <si>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</si>
  <si>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</si>
  <si>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</si>
  <si>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</si>
  <si>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</si>
  <si>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</si>
  <si>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</si>
  <si>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</si>
  <si>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</si>
  <si>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</si>
  <si>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</si>
  <si>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</si>
  <si>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</si>
  <si>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</si>
  <si>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</si>
  <si>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</si>
  <si>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</si>
  <si>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</si>
  <si>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</si>
  <si>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</si>
  <si>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</si>
  <si>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</si>
  <si>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</si>
  <si>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</si>
  <si>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</si>
  <si>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</si>
  <si>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</si>
  <si>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</si>
  <si>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</si>
  <si>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</si>
  <si>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</si>
  <si>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</si>
  <si>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</si>
  <si>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</si>
  <si>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</si>
  <si>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</si>
  <si>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</si>
  <si>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</si>
  <si>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</si>
  <si>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</si>
  <si>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</si>
  <si>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</si>
  <si>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</si>
  <si>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</si>
  <si>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</si>
  <si>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</si>
  <si>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</si>
  <si>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</si>
  <si>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</si>
  <si>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</si>
  <si>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</si>
  <si>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</si>
  <si>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</si>
  <si>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</si>
  <si>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</si>
  <si>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</si>
  <si>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</si>
  <si>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</si>
  <si>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</si>
  <si>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</si>
  <si>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</si>
  <si>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</si>
  <si>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</si>
  <si>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</si>
  <si>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</si>
  <si>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</si>
  <si>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</si>
  <si>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</si>
  <si>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</si>
  <si>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</si>
  <si>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</si>
  <si>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</si>
  <si>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</si>
  <si>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</si>
  <si>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</si>
  <si>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</si>
  <si>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</si>
  <si>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</si>
  <si>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</si>
  <si>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</si>
  <si>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</si>
  <si>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</si>
  <si>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</si>
  <si>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</si>
  <si>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</si>
  <si>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</si>
  <si>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</si>
  <si>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</si>
  <si>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</si>
  <si>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</si>
  <si>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</si>
  <si>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</si>
  <si>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</si>
  <si>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</si>
  <si>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</si>
  <si>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</si>
  <si>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</si>
  <si>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</si>
  <si>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</si>
  <si>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</si>
  <si>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</si>
  <si>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</si>
  <si>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</si>
  <si>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</si>
  <si>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</si>
  <si>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</si>
  <si>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</si>
  <si>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</si>
  <si>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</si>
  <si>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</si>
  <si>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</si>
  <si>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</si>
  <si>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</si>
  <si>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</si>
  <si>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</si>
  <si>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</si>
  <si>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</si>
  <si>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</si>
  <si>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</si>
  <si>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</si>
  <si>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</si>
  <si>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</si>
  <si>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</si>
  <si>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</si>
  <si>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</si>
  <si>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</si>
  <si>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</si>
  <si>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</si>
  <si>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</si>
  <si>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</si>
  <si>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</si>
  <si>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</si>
  <si>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</si>
  <si>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</si>
  <si>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</si>
  <si>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</si>
  <si>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</si>
  <si>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</si>
  <si>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</si>
  <si>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</si>
  <si>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</si>
  <si>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</si>
  <si>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</si>
  <si>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</si>
  <si>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</si>
  <si>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</si>
  <si>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</si>
  <si>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</si>
  <si>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</si>
  <si>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</si>
  <si>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</si>
  <si>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</si>
  <si>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</si>
  <si>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</si>
  <si>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</si>
  <si>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</si>
  <si>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</si>
  <si>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</si>
  <si>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</si>
  <si>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</si>
  <si>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</si>
  <si>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</si>
  <si>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</si>
  <si>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</si>
  <si>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</si>
  <si>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</si>
  <si>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</si>
  <si>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</si>
  <si>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</si>
  <si>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</si>
  <si>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</si>
  <si>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</si>
  <si>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</si>
  <si>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</si>
  <si>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</si>
  <si>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</si>
  <si>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</si>
  <si>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</si>
  <si>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</si>
  <si>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</si>
  <si>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</si>
  <si>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</si>
  <si>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</si>
  <si>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</si>
  <si>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</si>
  <si>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</si>
  <si>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</si>
  <si>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</si>
  <si>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</si>
  <si>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</si>
  <si>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</si>
  <si>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</si>
  <si>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</si>
  <si>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</si>
  <si>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</si>
  <si>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</si>
  <si>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</si>
  <si>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</si>
  <si>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</si>
  <si>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</si>
  <si>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</si>
  <si>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</si>
  <si>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</si>
  <si>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</si>
  <si>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</si>
  <si>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</si>
  <si>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</si>
  <si>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</si>
  <si>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</si>
  <si>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</si>
  <si>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</si>
  <si>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</si>
  <si>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</si>
  <si>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</si>
  <si>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</si>
  <si>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</si>
  <si>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</si>
  <si>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</si>
  <si>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</si>
  <si>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</si>
  <si>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</si>
  <si>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</si>
  <si>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</si>
  <si>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</si>
  <si>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</si>
  <si>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</si>
  <si>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</si>
  <si>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</si>
  <si>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</si>
  <si>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</si>
  <si>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</si>
  <si>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</si>
  <si>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</si>
  <si>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</si>
  <si>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</si>
  <si>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</si>
  <si>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</si>
  <si>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</si>
  <si>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</si>
  <si>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</si>
  <si>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</si>
  <si>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</si>
  <si>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</si>
  <si>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</si>
  <si>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</si>
  <si>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</si>
  <si>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</si>
  <si>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</si>
  <si>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</si>
  <si>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</si>
  <si>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</si>
  <si>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</si>
  <si>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</si>
  <si>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</si>
  <si>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</si>
  <si>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</si>
  <si>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</si>
  <si>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</si>
  <si>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</si>
  <si>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</si>
  <si>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</si>
  <si>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</si>
  <si>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</si>
  <si>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</si>
  <si>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</si>
  <si>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</si>
  <si>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</si>
  <si>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</si>
  <si>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</si>
  <si>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</si>
  <si>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</si>
  <si>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</si>
  <si>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</si>
  <si>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</si>
  <si>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</si>
  <si>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</si>
  <si>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</si>
  <si>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</si>
  <si>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</si>
  <si>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</si>
  <si>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</si>
  <si>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</si>
  <si>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</si>
  <si>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</si>
  <si>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</si>
  <si>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</si>
  <si>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</si>
  <si>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</si>
  <si>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</si>
  <si>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</si>
  <si>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</si>
  <si>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</si>
  <si>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</si>
  <si>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</si>
  <si>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</si>
  <si>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</si>
  <si>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</si>
  <si>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</si>
  <si>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</si>
  <si>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</si>
  <si>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</si>
  <si>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</si>
  <si>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</si>
  <si>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</si>
  <si>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</si>
  <si>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</si>
  <si>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</si>
  <si>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</si>
  <si>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</si>
  <si>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</si>
  <si>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</si>
  <si>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</si>
  <si>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</si>
  <si>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</si>
  <si>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</si>
  <si>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</si>
  <si>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</si>
  <si>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</si>
  <si>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</si>
  <si>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</si>
  <si>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</si>
  <si>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</si>
  <si>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</si>
  <si>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</si>
  <si>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</si>
  <si>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</si>
  <si>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</si>
  <si>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</si>
  <si>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</si>
  <si>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</si>
  <si>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</si>
  <si>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</si>
  <si>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</si>
  <si>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</si>
  <si>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</si>
  <si>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</si>
  <si>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</si>
  <si>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</si>
  <si>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</si>
  <si>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</si>
  <si>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</si>
  <si>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</si>
  <si>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</si>
  <si>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</si>
  <si>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</si>
  <si>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</si>
  <si>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</si>
  <si>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</si>
  <si>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</si>
  <si>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</si>
  <si>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</si>
  <si>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</si>
  <si>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</si>
  <si>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</si>
  <si>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</si>
  <si>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</si>
  <si>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</si>
  <si>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</si>
  <si>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</si>
  <si>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</si>
  <si>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</si>
  <si>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</si>
  <si>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</si>
  <si>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</si>
  <si>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</si>
  <si>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</si>
  <si>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</si>
  <si>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</si>
  <si>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</si>
  <si>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</si>
  <si>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</si>
  <si>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</si>
  <si>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</si>
  <si>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</si>
  <si>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</si>
  <si>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</si>
  <si>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</si>
  <si>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</si>
  <si>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</si>
  <si>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</si>
  <si>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</si>
  <si>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</si>
  <si>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</si>
  <si>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</si>
  <si>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</si>
  <si>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</si>
  <si>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</si>
  <si>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</si>
  <si>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</si>
  <si>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</si>
  <si>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</si>
  <si>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</si>
  <si>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</si>
  <si>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</si>
  <si>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</si>
  <si>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</si>
  <si>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</si>
  <si>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</si>
  <si>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</si>
  <si>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</si>
  <si>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</si>
  <si>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</si>
  <si>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</si>
  <si>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</si>
  <si>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</si>
  <si>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</si>
  <si>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</si>
  <si>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</si>
  <si>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</si>
  <si>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</si>
  <si>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</si>
  <si>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</si>
  <si>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</si>
  <si>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</si>
  <si>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</si>
  <si>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</si>
  <si>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</si>
  <si>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</si>
  <si>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</si>
  <si>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</si>
  <si>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</si>
  <si>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</si>
  <si>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</si>
  <si>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</si>
  <si>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</si>
  <si>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</si>
  <si>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</si>
  <si>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</si>
  <si>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</si>
  <si>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</si>
  <si>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</si>
  <si>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</si>
  <si>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</si>
  <si>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</si>
  <si>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</si>
  <si>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</si>
  <si>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</si>
  <si>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</si>
  <si>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</si>
  <si>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</si>
  <si>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</si>
  <si>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</si>
  <si>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</si>
  <si>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</si>
  <si>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</si>
  <si>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</si>
  <si>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</si>
  <si>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</si>
  <si>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</si>
  <si>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</si>
  <si>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</si>
  <si>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</si>
  <si>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</si>
  <si>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</si>
  <si>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</si>
  <si>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</si>
  <si>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</si>
  <si>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</si>
  <si>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</si>
  <si>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</si>
  <si>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</si>
  <si>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</si>
  <si>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</si>
  <si>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</si>
  <si>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</si>
  <si>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</si>
  <si>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</si>
  <si>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</si>
  <si>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</si>
  <si>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</si>
  <si>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</si>
  <si>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</si>
  <si>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</si>
  <si>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</si>
  <si>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</si>
  <si>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</si>
  <si>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</si>
  <si>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</si>
  <si>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</si>
  <si>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</si>
  <si>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</si>
  <si>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</si>
  <si>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</si>
  <si>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</si>
  <si>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</si>
  <si>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</si>
  <si>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</si>
  <si>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</si>
  <si>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</si>
  <si>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</si>
  <si>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</si>
  <si>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</si>
  <si>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</si>
  <si>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</si>
  <si>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</si>
  <si>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</si>
  <si>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</si>
  <si>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</si>
  <si>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</si>
  <si>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</si>
  <si>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</si>
  <si>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</si>
  <si>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</si>
  <si>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</si>
  <si>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</si>
  <si>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</si>
  <si>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</si>
  <si>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</si>
  <si>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</si>
  <si>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</si>
  <si>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</si>
  <si>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</si>
  <si>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</si>
  <si>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</si>
  <si>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</si>
  <si>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</si>
  <si>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</si>
  <si>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</si>
  <si>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</si>
  <si>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</si>
  <si>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</si>
  <si>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</si>
  <si>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</si>
  <si>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</si>
  <si>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</si>
  <si>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</si>
  <si>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</si>
  <si>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</si>
  <si>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</si>
  <si>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</si>
  <si>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</si>
  <si>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</si>
  <si>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</si>
  <si>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</si>
  <si>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</si>
  <si>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</si>
  <si>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</si>
  <si>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</si>
  <si>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</si>
  <si>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</si>
  <si>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</si>
  <si>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</si>
  <si>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</si>
  <si>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</si>
  <si>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</si>
  <si>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</si>
  <si>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</si>
  <si>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</si>
  <si>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</si>
  <si>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</si>
  <si>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</si>
  <si>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</si>
  <si>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</si>
  <si>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</si>
  <si>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</si>
  <si>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</si>
  <si>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</si>
  <si>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</si>
  <si>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</si>
  <si>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</si>
  <si>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</si>
  <si>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</si>
  <si>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</si>
  <si>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</si>
  <si>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</si>
  <si>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</si>
  <si>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</si>
  <si>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</si>
  <si>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</si>
  <si>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</si>
  <si>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</si>
  <si>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</si>
  <si>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</si>
  <si>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</si>
  <si>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</si>
  <si>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</si>
  <si>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</si>
  <si>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</si>
  <si>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</si>
  <si>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</si>
  <si>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</si>
  <si>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</si>
  <si>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</si>
  <si>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</si>
  <si>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</si>
  <si>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</si>
  <si>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</si>
  <si>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</si>
  <si>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</si>
  <si>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</si>
  <si>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</si>
  <si>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</si>
  <si>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</si>
  <si>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</si>
  <si>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</si>
  <si>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</si>
  <si>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</si>
  <si>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</si>
  <si>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</si>
  <si>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</si>
  <si>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</si>
  <si>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</si>
  <si>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</si>
  <si>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</si>
  <si>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</si>
  <si>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</si>
  <si>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</si>
  <si>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</si>
  <si>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</si>
  <si>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</si>
  <si>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</si>
  <si>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</si>
  <si>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</si>
  <si>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</si>
  <si>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</si>
  <si>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</si>
  <si>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</si>
  <si>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</si>
  <si>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</si>
  <si>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</si>
  <si>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</si>
  <si>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</si>
  <si>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</si>
  <si>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</si>
  <si>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</si>
  <si>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</si>
  <si>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</si>
  <si>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</si>
  <si>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</si>
  <si>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</si>
  <si>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</si>
  <si>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</si>
  <si>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</si>
  <si>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</si>
  <si>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</si>
  <si>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</si>
  <si>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</si>
  <si>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</si>
  <si>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</si>
  <si>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</si>
  <si>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</si>
  <si>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</si>
  <si>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</si>
  <si>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</si>
  <si>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</si>
  <si>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</si>
  <si>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</si>
  <si>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</si>
  <si>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</si>
  <si>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</si>
  <si>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</si>
  <si>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</si>
  <si>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</si>
  <si>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</si>
  <si>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</si>
  <si>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</si>
  <si>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</si>
  <si>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</si>
  <si>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</si>
  <si>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</si>
  <si>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</si>
  <si>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</si>
  <si>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</si>
  <si>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</si>
  <si>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</si>
  <si>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</si>
  <si>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</si>
  <si>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</si>
  <si>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</si>
  <si>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</si>
  <si>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</si>
  <si>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</si>
  <si>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</si>
  <si>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</si>
  <si>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</si>
  <si>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</si>
  <si>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</si>
  <si>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</si>
  <si>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</si>
  <si>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</si>
  <si>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</si>
  <si>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</si>
  <si>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</si>
  <si>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</si>
  <si>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</si>
  <si>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</si>
  <si>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</si>
  <si>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</si>
  <si>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</si>
  <si>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</si>
  <si>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</si>
  <si>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</si>
  <si>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</si>
  <si>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</si>
  <si>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</si>
  <si>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</si>
  <si>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</si>
  <si>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</si>
  <si>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</si>
  <si>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</si>
  <si>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</si>
  <si>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</si>
  <si>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</si>
  <si>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</si>
  <si>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</si>
  <si>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</si>
  <si>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</si>
  <si>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</si>
  <si>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</si>
  <si>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</si>
  <si>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</si>
  <si>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</si>
  <si>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</si>
  <si>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</si>
  <si>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</si>
  <si>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</si>
  <si>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</si>
  <si>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</si>
  <si>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</si>
  <si>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</si>
  <si>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</si>
  <si>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</si>
  <si>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</si>
  <si>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</si>
  <si>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</si>
  <si>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</si>
  <si>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</si>
  <si>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</si>
  <si>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</si>
  <si>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</si>
  <si>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</si>
  <si>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</si>
  <si>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</si>
  <si>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</si>
  <si>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</si>
  <si>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</si>
  <si>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</si>
  <si>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</si>
  <si>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</si>
  <si>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</si>
  <si>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</si>
  <si>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</si>
  <si>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</si>
  <si>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</si>
  <si>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</si>
  <si>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</si>
  <si>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</si>
  <si>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</si>
  <si>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</si>
  <si>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</si>
  <si>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</si>
  <si>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</si>
  <si>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</si>
  <si>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</si>
  <si>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</si>
  <si>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</si>
  <si>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</si>
  <si>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</si>
  <si>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</si>
  <si>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</si>
  <si>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</si>
  <si>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</si>
  <si>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</si>
  <si>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</si>
  <si>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</si>
  <si>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</si>
  <si>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</si>
  <si>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</si>
  <si>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</si>
  <si>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</si>
  <si>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</si>
  <si>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</si>
  <si>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</si>
  <si>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</si>
  <si>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</si>
  <si>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</si>
  <si>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</si>
  <si>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</si>
  <si>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</si>
  <si>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</si>
  <si>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</si>
  <si>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</si>
  <si>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</si>
  <si>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</si>
  <si>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</si>
  <si>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</si>
  <si>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</si>
  <si>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</si>
  <si>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</si>
  <si>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</si>
  <si>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</si>
  <si>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</si>
  <si>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</si>
  <si>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</si>
  <si>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</si>
  <si>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</si>
  <si>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</si>
  <si>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</si>
  <si>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</si>
  <si>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</si>
  <si>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</si>
  <si>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</si>
  <si>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</si>
  <si>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</si>
  <si>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</si>
  <si>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</si>
  <si>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</si>
  <si>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</si>
  <si>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</si>
  <si>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</si>
  <si>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</si>
  <si>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</si>
  <si>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</si>
  <si>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</si>
  <si>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</si>
  <si>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</si>
  <si>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</si>
  <si>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</si>
  <si>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</si>
  <si>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</si>
  <si>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</si>
  <si>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</si>
  <si>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</si>
  <si>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</si>
  <si>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</si>
  <si>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</si>
  <si>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</si>
  <si>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</si>
  <si>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</si>
  <si>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</si>
  <si>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</si>
  <si>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</si>
  <si>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</si>
  <si>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</si>
  <si>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</si>
  <si>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</si>
  <si>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</si>
  <si>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</si>
  <si>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</si>
  <si>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</si>
  <si>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</si>
  <si>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</si>
  <si>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</si>
  <si>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</si>
  <si>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</si>
  <si>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</si>
  <si>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</si>
  <si>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</si>
  <si>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</si>
  <si>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</si>
  <si>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</si>
  <si>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</si>
  <si>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</si>
  <si>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</si>
  <si>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</si>
  <si>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</si>
  <si>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</si>
  <si>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</si>
  <si>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</si>
  <si>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</si>
  <si>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</si>
  <si>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</si>
  <si>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</si>
  <si>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</si>
  <si>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</si>
  <si>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</si>
  <si>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</si>
  <si>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</si>
  <si>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</si>
  <si>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</si>
  <si>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</si>
  <si>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</si>
  <si>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</si>
  <si>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</si>
  <si>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</si>
  <si>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</si>
  <si>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</si>
  <si>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</si>
  <si>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</si>
  <si>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</si>
  <si>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</si>
  <si>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</si>
  <si>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</si>
  <si>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</si>
  <si>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</si>
  <si>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</si>
  <si>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</si>
  <si>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</si>
  <si>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</si>
  <si>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</si>
  <si>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</si>
  <si>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</si>
  <si>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</si>
  <si>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</si>
  <si>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</si>
  <si>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</si>
  <si>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</si>
  <si>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</si>
  <si>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</si>
  <si>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</si>
  <si>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</si>
  <si>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</si>
  <si>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</si>
  <si>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</si>
  <si>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</si>
  <si>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</si>
  <si>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</si>
  <si>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</si>
  <si>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</si>
  <si>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</si>
  <si>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</si>
  <si>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</si>
  <si>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</si>
  <si>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</si>
  <si>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</si>
  <si>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</si>
  <si>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</si>
  <si>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</si>
  <si>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</si>
  <si>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</si>
  <si>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</si>
  <si>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</si>
  <si>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</si>
  <si>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</si>
  <si>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</si>
  <si>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</si>
  <si>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</si>
  <si>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</si>
  <si>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</si>
  <si>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</si>
  <si>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</si>
  <si>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</si>
  <si>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</si>
  <si>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</si>
  <si>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</si>
  <si>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</si>
  <si>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</si>
  <si>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</si>
  <si>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</si>
  <si>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</si>
  <si>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</si>
  <si>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</si>
  <si>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</si>
  <si>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</si>
  <si>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</si>
  <si>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</si>
  <si>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</si>
  <si>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</si>
  <si>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</si>
  <si>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</si>
  <si>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</si>
  <si>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</si>
  <si>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</si>
  <si>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</si>
  <si>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</si>
  <si>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</si>
  <si>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</si>
  <si>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</si>
  <si>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</si>
  <si>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</si>
  <si>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</si>
  <si>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</si>
  <si>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</si>
  <si>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</si>
  <si>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</si>
  <si>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</si>
  <si>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</si>
  <si>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</si>
  <si>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</si>
  <si>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</si>
  <si>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</si>
  <si>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</si>
  <si>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</si>
  <si>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</si>
  <si>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</si>
  <si>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</si>
  <si>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</si>
  <si>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</si>
  <si>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</si>
  <si>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</si>
  <si>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</si>
  <si>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</si>
  <si>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</si>
  <si>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</si>
  <si>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</si>
  <si>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</si>
  <si>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</si>
  <si>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</si>
  <si>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</si>
  <si>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</si>
  <si>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</si>
  <si>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</si>
  <si>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</si>
  <si>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</si>
  <si>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</si>
  <si>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</si>
  <si>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</si>
  <si>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</si>
  <si>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</si>
  <si>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</si>
  <si>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</si>
  <si>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</si>
  <si>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</si>
  <si>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</si>
  <si>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</si>
  <si>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</si>
  <si>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</si>
  <si>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</si>
  <si>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</si>
  <si>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</si>
  <si>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</si>
  <si>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</si>
  <si>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</si>
  <si>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</si>
  <si>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</si>
  <si>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</si>
  <si>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</si>
  <si>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</si>
  <si>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</si>
  <si>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</si>
  <si>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</si>
  <si>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</si>
  <si>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</si>
  <si>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</si>
  <si>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</si>
  <si>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</si>
  <si>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</si>
  <si>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</si>
  <si>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</si>
  <si>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</si>
  <si>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</si>
  <si>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</si>
  <si>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</si>
  <si>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</si>
  <si>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</si>
  <si>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</si>
  <si>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</si>
  <si>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</si>
  <si>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</si>
  <si>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</si>
  <si>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</si>
  <si>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</si>
  <si>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</si>
  <si>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</si>
  <si>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</si>
  <si>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</si>
  <si>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</si>
  <si>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</si>
  <si>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</si>
  <si>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</si>
  <si>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</si>
  <si>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</si>
  <si>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</si>
  <si>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</si>
  <si>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</si>
  <si>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</si>
  <si>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</si>
  <si>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</si>
  <si>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</si>
  <si>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</si>
  <si>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</si>
  <si>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</si>
  <si>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</si>
  <si>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</si>
  <si>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</si>
  <si>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</si>
  <si>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</si>
  <si>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</si>
  <si>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</si>
  <si>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</si>
  <si>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</si>
  <si>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</si>
  <si>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</si>
  <si>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</si>
  <si>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</si>
  <si>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</si>
  <si>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</si>
  <si>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</si>
  <si>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</si>
  <si>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</si>
  <si>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</si>
  <si>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</si>
  <si>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</si>
  <si>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</si>
  <si>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</si>
  <si>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</si>
  <si>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</si>
  <si>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</si>
  <si>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</si>
  <si>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</si>
  <si>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</si>
  <si>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</si>
  <si>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</si>
  <si>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</si>
  <si>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</si>
  <si>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</si>
  <si>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</si>
  <si>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</si>
  <si>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</si>
  <si>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</si>
  <si>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</si>
  <si>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</si>
  <si>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</si>
  <si>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</si>
  <si>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</si>
  <si>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</si>
  <si>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</si>
  <si>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</si>
  <si>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</si>
  <si>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</si>
  <si>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</si>
  <si>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</si>
  <si>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</si>
  <si>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</si>
  <si>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</si>
  <si>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</si>
  <si>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</si>
  <si>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</si>
  <si>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</si>
  <si>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</si>
  <si>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</si>
  <si>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</si>
  <si>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</si>
  <si>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</si>
  <si>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</si>
  <si>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</si>
  <si>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</si>
  <si>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</si>
  <si>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</si>
  <si>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</si>
  <si>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</si>
  <si>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</si>
  <si>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</si>
  <si>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</si>
  <si>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</si>
  <si>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</si>
  <si>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</si>
  <si>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</si>
  <si>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</si>
  <si>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</si>
  <si>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</si>
  <si>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</si>
  <si>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</si>
  <si>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</si>
  <si>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</si>
  <si>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</si>
  <si>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</si>
  <si>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</si>
  <si>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</si>
  <si>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</si>
  <si>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</si>
  <si>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</si>
  <si>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</si>
  <si>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</si>
  <si>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</si>
  <si>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</si>
  <si>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</si>
  <si>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</si>
  <si>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</si>
  <si>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</si>
  <si>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</si>
  <si>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</si>
  <si>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</si>
  <si>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</si>
  <si>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</si>
  <si>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</si>
  <si>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</si>
  <si>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</si>
  <si>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</si>
  <si>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</si>
  <si>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</si>
  <si>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</si>
  <si>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</si>
  <si>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</si>
  <si>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</si>
  <si>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</si>
  <si>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</si>
  <si>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</si>
  <si>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</si>
  <si>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</si>
  <si>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</si>
  <si>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</si>
  <si>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</si>
  <si>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</si>
  <si>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</si>
  <si>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</si>
  <si>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</si>
  <si>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</si>
  <si>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</si>
  <si>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</si>
  <si>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</si>
  <si>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</si>
  <si>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</si>
  <si>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</si>
  <si>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</si>
  <si>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</si>
  <si>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</si>
  <si>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</si>
  <si>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</si>
  <si>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</si>
  <si>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</si>
  <si>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</si>
  <si>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</si>
  <si>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</si>
  <si>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</si>
  <si>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</si>
  <si>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</si>
  <si>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</si>
  <si>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</si>
  <si>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</si>
  <si>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</si>
  <si>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</si>
  <si>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</si>
  <si>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</si>
  <si>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</si>
  <si>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</si>
  <si>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</si>
  <si>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</si>
  <si>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</si>
  <si>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</si>
  <si>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</si>
  <si>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</si>
  <si>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</si>
  <si>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</si>
  <si>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</si>
  <si>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</si>
  <si>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</si>
  <si>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</si>
  <si>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</si>
  <si>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</si>
  <si>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</si>
  <si>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</si>
  <si>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</si>
  <si>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</si>
  <si>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</si>
  <si>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</si>
  <si>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</si>
  <si>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</si>
  <si>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</si>
  <si>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</si>
  <si>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</si>
  <si>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</si>
  <si>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</si>
  <si>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</si>
  <si>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</si>
  <si>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</si>
  <si>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</si>
  <si>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</si>
  <si>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</si>
  <si>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</si>
  <si>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</si>
  <si>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</si>
  <si>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</si>
  <si>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</si>
  <si>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</si>
  <si>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</si>
  <si>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</si>
  <si>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</si>
  <si>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</si>
  <si>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</si>
  <si>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</si>
  <si>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</si>
  <si>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</si>
  <si>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</si>
  <si>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</si>
  <si>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</si>
  <si>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</si>
  <si>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</si>
  <si>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</si>
  <si>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</si>
  <si>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</si>
  <si>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</si>
  <si>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</si>
  <si>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</si>
  <si>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</si>
  <si>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</si>
  <si>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</si>
  <si>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</si>
  <si>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</si>
  <si>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</si>
  <si>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</si>
  <si>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</si>
  <si>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</si>
  <si>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</si>
  <si>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</si>
  <si>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</si>
  <si>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</si>
  <si>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</si>
  <si>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</si>
  <si>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</si>
  <si>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</si>
  <si>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</si>
  <si>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</si>
  <si>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</si>
  <si>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</si>
  <si>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</si>
  <si>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</si>
  <si>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</si>
  <si>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</si>
  <si>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</si>
  <si>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</si>
  <si>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</si>
  <si>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</si>
  <si>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</si>
  <si>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</si>
  <si>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</si>
  <si>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</si>
  <si>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</si>
  <si>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</si>
  <si>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</si>
  <si>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</si>
  <si>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</si>
  <si>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</si>
  <si>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</si>
  <si>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</si>
  <si>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</si>
  <si>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</si>
  <si>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</si>
  <si>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</si>
  <si>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</si>
  <si>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</si>
  <si>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</si>
  <si>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</si>
  <si>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</si>
  <si>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</si>
  <si>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</si>
  <si>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</si>
  <si>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</si>
  <si>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</si>
  <si>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</si>
  <si>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</si>
  <si>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</si>
  <si>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</si>
  <si>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</si>
  <si>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</si>
  <si>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</si>
  <si>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</si>
  <si>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</si>
  <si>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</si>
  <si>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</si>
  <si>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</si>
  <si>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</si>
  <si>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</si>
  <si>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</si>
  <si>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</si>
  <si>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</si>
  <si>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</si>
  <si>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</si>
  <si>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</si>
  <si>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</si>
  <si>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</si>
  <si>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</si>
  <si>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</si>
  <si>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</si>
  <si>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</si>
  <si>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</si>
  <si>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</si>
  <si>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</si>
  <si>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</si>
  <si>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</si>
  <si>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</si>
  <si>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</si>
  <si>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</si>
  <si>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</si>
  <si>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</si>
  <si>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</si>
  <si>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</si>
  <si>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</si>
  <si>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</si>
  <si>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</si>
  <si>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</si>
  <si>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</si>
  <si>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</si>
  <si>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</si>
  <si>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</si>
  <si>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</si>
  <si>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</si>
  <si>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</si>
  <si>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</si>
  <si>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</si>
  <si>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</si>
  <si>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</si>
  <si>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</si>
  <si>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</si>
  <si>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</si>
  <si>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</si>
  <si>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</si>
  <si>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</si>
  <si>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</si>
  <si>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</si>
  <si>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</si>
  <si>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</si>
  <si>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</si>
  <si>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</si>
  <si>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</si>
  <si>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</si>
  <si>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</si>
  <si>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</si>
  <si>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</si>
  <si>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</si>
  <si>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</si>
  <si>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</si>
  <si>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</si>
  <si>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</si>
  <si>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</si>
  <si>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</si>
  <si>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</si>
  <si>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</si>
  <si>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</si>
  <si>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</si>
  <si>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</si>
  <si>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</si>
  <si>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</si>
  <si>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</si>
  <si>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</si>
  <si>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</si>
  <si>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</si>
  <si>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</si>
  <si>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</si>
  <si>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</si>
  <si>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</si>
  <si>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</si>
  <si>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</si>
  <si>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</si>
  <si>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</si>
  <si>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</si>
  <si>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</si>
  <si>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</si>
  <si>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</si>
  <si>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</si>
  <si>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</si>
  <si>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</si>
  <si>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</si>
  <si>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</si>
  <si>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</si>
  <si>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</si>
  <si>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</si>
  <si>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</si>
  <si>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</si>
  <si>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</si>
  <si>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</si>
  <si>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</si>
  <si>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</si>
  <si>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</si>
  <si>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</si>
  <si>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</si>
  <si>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</si>
  <si>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</si>
  <si>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</si>
  <si>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</si>
  <si>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</si>
  <si>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</si>
  <si>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</si>
  <si>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</si>
  <si>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</si>
  <si>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</si>
  <si>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</si>
  <si>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</si>
  <si>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</si>
  <si>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</si>
  <si>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</si>
  <si>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</si>
  <si>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</si>
  <si>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</si>
  <si>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</si>
  <si>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</si>
  <si>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</si>
  <si>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</si>
  <si>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</si>
  <si>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</si>
  <si>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</si>
  <si>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</si>
  <si>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</si>
  <si>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</si>
  <si>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</si>
  <si>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</si>
  <si>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</si>
  <si>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</si>
  <si>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</si>
  <si>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</si>
  <si>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</si>
  <si>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</si>
  <si>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</si>
  <si>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</si>
  <si>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</si>
  <si>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</si>
  <si>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</si>
  <si>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</si>
  <si>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</si>
  <si>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</si>
  <si>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</si>
  <si>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</si>
  <si>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</si>
  <si>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</si>
  <si>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</si>
  <si>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</si>
  <si>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</si>
  <si>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</si>
  <si>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</si>
  <si>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</si>
  <si>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</si>
  <si>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</si>
  <si>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</si>
  <si>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</si>
  <si>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</si>
  <si>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</si>
  <si>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</si>
  <si>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</si>
  <si>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</si>
  <si>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</si>
  <si>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</si>
  <si>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</si>
  <si>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</si>
  <si>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</si>
  <si>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</si>
  <si>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</si>
  <si>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</si>
  <si>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</si>
  <si>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</si>
  <si>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</si>
  <si>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</si>
  <si>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</si>
  <si>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</si>
  <si>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</si>
  <si>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</si>
  <si>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</si>
  <si>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</si>
  <si>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</si>
  <si>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</si>
  <si>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</si>
  <si>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</si>
  <si>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</si>
  <si>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</si>
  <si>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</si>
  <si>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</si>
  <si>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</si>
  <si>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</si>
  <si>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</si>
  <si>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</si>
  <si>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</si>
  <si>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</si>
  <si>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</si>
  <si>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</si>
  <si>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</si>
  <si>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</si>
  <si>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</si>
  <si>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</si>
  <si>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</si>
  <si>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</si>
  <si>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</si>
  <si>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</si>
  <si>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</si>
  <si>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</si>
  <si>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</si>
  <si>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</si>
  <si>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</si>
  <si>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</si>
  <si>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</si>
  <si>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</si>
  <si>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</si>
  <si>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</si>
  <si>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</si>
  <si>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</si>
  <si>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</si>
  <si>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</si>
  <si>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</si>
  <si>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</si>
  <si>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</si>
  <si>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</si>
  <si>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</si>
  <si>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</si>
  <si>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</si>
  <si>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</si>
  <si>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</si>
  <si>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</si>
  <si>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</si>
  <si>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</si>
  <si>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</si>
  <si>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</si>
  <si>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</si>
  <si>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</si>
  <si>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</si>
  <si>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</si>
  <si>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</si>
  <si>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</si>
  <si>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</si>
  <si>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</si>
  <si>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</si>
  <si>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</si>
  <si>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</si>
  <si>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</si>
  <si>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</si>
  <si>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</si>
  <si>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</si>
  <si>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</si>
  <si>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</si>
  <si>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</si>
  <si>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</si>
  <si>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</si>
  <si>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</si>
  <si>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</si>
  <si>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</si>
  <si>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</si>
  <si>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</si>
  <si>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</si>
  <si>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</si>
  <si>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</si>
  <si>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</si>
  <si>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</si>
  <si>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</si>
  <si>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</si>
  <si>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</si>
  <si>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</si>
  <si>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</si>
  <si>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</si>
  <si>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</si>
  <si>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</si>
  <si>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</si>
  <si>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</si>
  <si>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</si>
  <si>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</si>
  <si>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</si>
  <si>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</si>
  <si>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</si>
  <si>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</si>
  <si>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</si>
  <si>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</si>
  <si>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</si>
  <si>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</si>
  <si>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</si>
  <si>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</si>
  <si>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</si>
  <si>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</si>
  <si>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</si>
  <si>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</si>
  <si>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</si>
  <si>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</si>
  <si>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</si>
  <si>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</si>
  <si>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</si>
  <si>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</si>
  <si>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</si>
  <si>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</si>
  <si>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</si>
  <si>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</si>
  <si>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</si>
  <si>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</si>
  <si>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</si>
  <si>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</si>
  <si>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</si>
  <si>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</si>
  <si>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</si>
  <si>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</si>
  <si>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</si>
  <si>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</si>
  <si>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</si>
  <si>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</si>
  <si>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</si>
  <si>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</si>
  <si>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</si>
  <si>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</si>
  <si>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</si>
  <si>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</si>
  <si>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</si>
  <si>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</si>
  <si>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</si>
  <si>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</si>
  <si>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</si>
  <si>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</si>
  <si>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</si>
  <si>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</si>
  <si>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</si>
  <si>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</si>
  <si>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</si>
  <si>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</si>
  <si>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</si>
  <si>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</si>
  <si>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</si>
  <si>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</si>
  <si>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</si>
  <si>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</si>
  <si>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</si>
  <si>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</si>
  <si>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</si>
  <si>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</si>
  <si>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</si>
  <si>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</si>
  <si>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</si>
  <si>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</si>
  <si>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</si>
  <si>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</si>
  <si>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</si>
  <si>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</si>
  <si>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</si>
  <si>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</si>
  <si>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</si>
  <si>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</si>
  <si>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</si>
  <si>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</si>
  <si>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</si>
  <si>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</si>
  <si>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</si>
  <si>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</si>
  <si>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</si>
  <si>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</si>
  <si>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</si>
  <si>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</si>
  <si>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</si>
  <si>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</si>
  <si>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</si>
  <si>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</si>
  <si>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</si>
  <si>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</si>
  <si>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</si>
  <si>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</si>
  <si>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</si>
  <si>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</si>
  <si>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</si>
  <si>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</si>
  <si>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</si>
  <si>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</si>
  <si>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</si>
  <si>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</si>
  <si>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</si>
  <si>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</si>
  <si>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</si>
  <si>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</si>
  <si>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</si>
  <si>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</si>
  <si>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</si>
  <si>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</si>
  <si>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</si>
  <si>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</si>
  <si>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</si>
  <si>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</si>
  <si>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</si>
  <si>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</si>
  <si>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</si>
  <si>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</si>
  <si>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</si>
  <si>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</si>
  <si>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</si>
  <si>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</si>
  <si>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</si>
  <si>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</si>
  <si>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</si>
  <si>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</si>
  <si>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</si>
  <si>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</si>
  <si>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</si>
  <si>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</si>
  <si>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</si>
  <si>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</si>
  <si>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</si>
  <si>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</si>
  <si>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</si>
  <si>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</si>
  <si>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</si>
  <si>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</si>
  <si>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</si>
  <si>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</si>
  <si>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</si>
  <si>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</si>
  <si>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</si>
  <si>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</si>
  <si>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</si>
  <si>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</si>
  <si>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</si>
  <si>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</si>
  <si>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</si>
  <si>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</si>
  <si>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</si>
  <si>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</si>
  <si>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</si>
  <si>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</si>
  <si>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</si>
  <si>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</si>
  <si>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</si>
  <si>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</si>
  <si>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</si>
  <si>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</si>
  <si>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</si>
  <si>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</si>
  <si>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</si>
  <si>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</si>
  <si>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</si>
  <si>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</si>
  <si>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</si>
  <si>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</si>
  <si>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</si>
  <si>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</si>
  <si>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</si>
  <si>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</si>
  <si>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</si>
  <si>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</si>
  <si>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</si>
  <si>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</si>
  <si>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</si>
  <si>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</si>
  <si>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</si>
  <si>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</si>
  <si>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</si>
  <si>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</si>
  <si>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</si>
  <si>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</si>
  <si>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</si>
  <si>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</si>
  <si>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</si>
  <si>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</si>
  <si>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</si>
  <si>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</si>
  <si>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</si>
  <si>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</si>
  <si>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</si>
  <si>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</si>
  <si>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</si>
  <si>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</si>
  <si>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</si>
  <si>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</si>
  <si>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</si>
  <si>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</si>
  <si>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</si>
  <si>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</si>
  <si>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</si>
  <si>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</si>
  <si>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</si>
  <si>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</si>
  <si>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</si>
  <si>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</si>
  <si>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</si>
  <si>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</si>
  <si>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</si>
  <si>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</si>
  <si>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</si>
  <si>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</si>
  <si>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</si>
  <si>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</si>
  <si>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</si>
  <si>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</si>
  <si>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</si>
  <si>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</si>
  <si>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</si>
  <si>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</si>
  <si>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</si>
  <si>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</si>
  <si>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</si>
  <si>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</si>
  <si>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</si>
  <si>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</si>
  <si>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</si>
  <si>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</si>
  <si>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</si>
  <si>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</si>
  <si>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</si>
  <si>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</si>
  <si>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</si>
  <si>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</si>
  <si>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</si>
  <si>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</si>
  <si>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</si>
  <si>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</si>
  <si>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</si>
  <si>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</si>
  <si>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</si>
  <si>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</si>
  <si>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</si>
  <si>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</si>
  <si>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</si>
  <si>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</si>
  <si>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</si>
  <si>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</si>
  <si>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</si>
  <si>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</si>
  <si>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</si>
  <si>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</si>
  <si>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</si>
  <si>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</si>
  <si>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</si>
  <si>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</si>
  <si>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</si>
  <si>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</si>
  <si>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</si>
  <si>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</si>
  <si>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</si>
  <si>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</si>
  <si>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</si>
  <si>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</si>
  <si>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</si>
  <si>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</si>
  <si>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</si>
  <si>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</si>
  <si>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</si>
  <si>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</si>
  <si>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</si>
  <si>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</si>
  <si>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</si>
  <si>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</si>
  <si>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</si>
  <si>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</si>
  <si>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</si>
  <si>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</si>
  <si>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</si>
  <si>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</si>
  <si>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</si>
  <si>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</si>
  <si>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</si>
  <si>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</si>
  <si>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</si>
  <si>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</si>
  <si>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</si>
  <si>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</si>
  <si>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</si>
  <si>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</si>
  <si>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</si>
  <si>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</si>
  <si>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</si>
  <si>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</si>
  <si>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</si>
  <si>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</si>
  <si>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</si>
  <si>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</si>
  <si>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</si>
  <si>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</si>
  <si>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</si>
  <si>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</si>
  <si>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</si>
  <si>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</si>
  <si>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</si>
  <si>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</si>
  <si>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</si>
  <si>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</si>
  <si>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</si>
  <si>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</si>
  <si>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</si>
  <si>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</si>
  <si>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</si>
  <si>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</si>
  <si>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</si>
  <si>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</si>
  <si>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</si>
  <si>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</si>
  <si>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</si>
  <si>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</si>
  <si>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</si>
  <si>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</si>
  <si>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</si>
  <si>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</si>
  <si>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</si>
  <si>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</si>
  <si>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</si>
  <si>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</si>
  <si>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</si>
  <si>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</si>
  <si>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</si>
  <si>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</si>
  <si>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</si>
  <si>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</si>
  <si>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</si>
  <si>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</si>
  <si>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</si>
  <si>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</si>
  <si>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</si>
  <si>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</si>
  <si>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</si>
  <si>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</si>
  <si>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</si>
  <si>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</si>
  <si>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</si>
  <si>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</si>
  <si>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</si>
  <si>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</si>
  <si>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</si>
  <si>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</si>
  <si>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</si>
  <si>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</si>
  <si>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</si>
  <si>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</si>
  <si>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</si>
  <si>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</si>
  <si>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</si>
  <si>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</si>
  <si>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</si>
  <si>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</si>
  <si>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</si>
  <si>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</si>
  <si>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</si>
  <si>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</si>
  <si>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</si>
  <si>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</si>
  <si>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</si>
  <si>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</si>
  <si>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</si>
  <si>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</si>
  <si>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</si>
  <si>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</si>
  <si>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</si>
  <si>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</si>
  <si>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</si>
  <si>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</si>
  <si>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</si>
  <si>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</si>
  <si>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</si>
  <si>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</si>
  <si>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</si>
  <si>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</si>
  <si>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</si>
  <si>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</si>
  <si>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</si>
  <si>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</si>
  <si>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</si>
  <si>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</si>
  <si>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</si>
  <si>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</si>
  <si>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</si>
  <si>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</si>
  <si>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</si>
  <si>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</si>
  <si>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</si>
  <si>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</si>
  <si>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</si>
  <si>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</si>
  <si>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</si>
  <si>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</si>
  <si>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</si>
  <si>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</si>
  <si>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</si>
  <si>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</si>
  <si>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</si>
  <si>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</si>
  <si>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</si>
  <si>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</si>
  <si>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</si>
  <si>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</si>
  <si>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</si>
  <si>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</si>
  <si>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</si>
  <si>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</si>
  <si>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</si>
  <si>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</si>
  <si>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</si>
  <si>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</si>
  <si>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</si>
  <si>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</si>
  <si>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</si>
  <si>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</si>
  <si>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</si>
  <si>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</si>
  <si>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</si>
  <si>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</si>
  <si>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</si>
  <si>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</si>
  <si>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</si>
  <si>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</si>
  <si>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</si>
  <si>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</si>
  <si>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</si>
  <si>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</si>
  <si>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</si>
  <si>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</si>
  <si>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</si>
  <si>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</si>
  <si>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</si>
  <si>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</si>
  <si>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</si>
  <si>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</si>
  <si>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</si>
  <si>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</si>
  <si>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</si>
  <si>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</si>
  <si>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</si>
  <si>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</si>
  <si>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</si>
  <si>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</si>
  <si>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</si>
  <si>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</si>
  <si>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</si>
  <si>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</si>
  <si>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</si>
  <si>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</si>
  <si>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</si>
  <si>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</si>
  <si>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</si>
  <si>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</si>
  <si>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</si>
  <si>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</si>
  <si>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</si>
  <si>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</si>
  <si>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</si>
  <si>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</si>
  <si>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</si>
  <si>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</si>
  <si>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</si>
  <si>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</si>
  <si>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</si>
  <si>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</si>
  <si>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</si>
  <si>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</si>
  <si>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</si>
  <si>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</si>
  <si>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</si>
  <si>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</si>
  <si>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</si>
  <si>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</si>
  <si>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</si>
  <si>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</si>
  <si>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</si>
  <si>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</si>
  <si>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</si>
  <si>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</si>
  <si>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</si>
  <si>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</si>
  <si>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</si>
  <si>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</si>
  <si>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</si>
  <si>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</si>
  <si>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</si>
  <si>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</si>
  <si>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</si>
  <si>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</si>
  <si>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</si>
  <si>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</si>
  <si>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</si>
  <si>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</si>
  <si>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</si>
  <si>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</si>
  <si>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</si>
  <si>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</si>
  <si>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</si>
  <si>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</si>
  <si>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</si>
  <si>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</si>
  <si>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</si>
  <si>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</si>
  <si>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</si>
  <si>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</si>
  <si>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</si>
  <si>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</si>
  <si>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</si>
  <si>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</si>
  <si>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</si>
  <si>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</si>
  <si>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</si>
  <si>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</si>
  <si>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</si>
  <si>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</si>
  <si>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</si>
  <si>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</si>
  <si>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</si>
  <si>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</si>
  <si>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</si>
  <si>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</si>
  <si>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</si>
  <si>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</si>
  <si>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</si>
  <si>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</si>
  <si>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</si>
  <si>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</si>
  <si>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</si>
  <si>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</si>
  <si>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</si>
  <si>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</si>
  <si>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</si>
  <si>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</si>
  <si>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</si>
  <si>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</si>
  <si>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</si>
  <si>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</si>
  <si>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</si>
  <si>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</si>
  <si>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</si>
  <si>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</si>
  <si>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</si>
  <si>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</si>
  <si>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</si>
  <si>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</si>
  <si>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</si>
  <si>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</si>
  <si>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</si>
  <si>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</si>
  <si>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</si>
  <si>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</si>
  <si>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</si>
  <si>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</si>
  <si>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</si>
  <si>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</si>
  <si>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</si>
  <si>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</si>
  <si>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</si>
  <si>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</si>
  <si>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</si>
  <si>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</si>
  <si>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</si>
  <si>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</si>
  <si>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</si>
  <si>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</si>
  <si>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</si>
  <si>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</si>
  <si>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</si>
  <si>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</si>
  <si>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</si>
  <si>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</si>
  <si>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</si>
  <si>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</si>
  <si>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</si>
  <si>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</si>
  <si>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</si>
  <si>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</si>
  <si>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</si>
  <si>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</si>
  <si>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</si>
  <si>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</si>
  <si>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</si>
  <si>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</si>
  <si>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</si>
  <si>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</si>
  <si>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</si>
  <si>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</si>
  <si>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</si>
  <si>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</si>
  <si>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</si>
  <si>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</si>
  <si>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</si>
  <si>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</si>
  <si>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</si>
  <si>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</si>
  <si>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</si>
  <si>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</si>
  <si>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</si>
  <si>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</si>
  <si>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</si>
  <si>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</si>
  <si>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</si>
  <si>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</si>
  <si>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</si>
  <si>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</si>
  <si>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</si>
  <si>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</si>
  <si>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</si>
  <si>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</si>
  <si>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</si>
  <si>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</si>
  <si>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</si>
  <si>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</si>
  <si>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</si>
  <si>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</si>
  <si>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</si>
  <si>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</si>
  <si>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</si>
  <si>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</si>
  <si>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</si>
  <si>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</si>
  <si>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</si>
  <si>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</si>
  <si>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</si>
  <si>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</si>
  <si>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</si>
  <si>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</si>
  <si>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</si>
  <si>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</si>
  <si>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</si>
  <si>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</si>
  <si>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</si>
  <si>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</si>
  <si>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</si>
  <si>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</si>
  <si>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</si>
  <si>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</si>
  <si>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</si>
  <si>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</si>
  <si>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</si>
  <si>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</si>
  <si>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</si>
  <si>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</si>
  <si>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</si>
  <si>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</si>
  <si>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</si>
  <si>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</si>
  <si>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</si>
  <si>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</si>
  <si>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</si>
  <si>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</si>
  <si>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</si>
  <si>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</si>
  <si>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</si>
  <si>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</si>
  <si>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</si>
  <si>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</si>
  <si>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</si>
  <si>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</si>
  <si>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</si>
  <si>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</si>
  <si>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</si>
  <si>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</si>
  <si>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</si>
  <si>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</si>
  <si>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</si>
  <si>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</si>
  <si>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</si>
  <si>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</si>
  <si>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</si>
  <si>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</si>
  <si>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</si>
  <si>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</si>
  <si>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</si>
  <si>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</si>
  <si>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</si>
  <si>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</si>
  <si>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</si>
  <si>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</si>
  <si>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</si>
  <si>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</si>
  <si>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</si>
  <si>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</si>
  <si>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</si>
  <si>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</si>
  <si>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</si>
  <si>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</si>
  <si>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</si>
  <si>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</si>
  <si>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</si>
  <si>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</si>
  <si>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</si>
  <si>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</si>
  <si>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</si>
  <si>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</si>
  <si>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</si>
  <si>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</si>
  <si>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</si>
  <si>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</si>
  <si>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</si>
  <si>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</si>
  <si>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</si>
  <si>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</si>
  <si>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</si>
  <si>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</si>
  <si>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</si>
  <si>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</si>
  <si>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</si>
  <si>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</si>
  <si>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</si>
  <si>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</si>
  <si>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</si>
  <si>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</si>
  <si>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</si>
  <si>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</si>
  <si>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</si>
  <si>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</si>
  <si>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</si>
  <si>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</si>
  <si>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</si>
  <si>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</si>
  <si>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</si>
  <si>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</si>
  <si>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</si>
  <si>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</si>
  <si>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</si>
  <si>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</si>
  <si>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</si>
  <si>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</si>
  <si>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</si>
  <si>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</si>
  <si>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</si>
  <si>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</si>
  <si>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</si>
  <si>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</si>
  <si>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</si>
  <si>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</si>
  <si>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</si>
  <si>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</si>
  <si>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</si>
  <si>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</si>
  <si>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</si>
  <si>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</si>
  <si>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</si>
  <si>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</si>
  <si>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</si>
  <si>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</si>
  <si>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</si>
  <si>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</si>
  <si>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</si>
  <si>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</si>
  <si>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</si>
  <si>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</si>
  <si>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</si>
  <si>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</si>
  <si>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</si>
  <si>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</si>
  <si>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</si>
  <si>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</si>
  <si>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</si>
  <si>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</si>
  <si>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</si>
  <si>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</si>
  <si>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</si>
  <si>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</si>
  <si>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</si>
  <si>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</si>
  <si>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</si>
  <si>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</si>
  <si>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</si>
  <si>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</si>
  <si>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</si>
  <si>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</si>
  <si>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</si>
  <si>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</si>
  <si>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</si>
  <si>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</si>
  <si>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</si>
  <si>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</si>
  <si>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</si>
  <si>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</si>
  <si>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</si>
  <si>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</si>
  <si>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</si>
  <si>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</si>
  <si>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</si>
  <si>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</si>
  <si>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</si>
  <si>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</si>
  <si>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</si>
  <si>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</si>
  <si>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</si>
  <si>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</si>
  <si>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</si>
  <si>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</si>
  <si>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</si>
  <si>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</si>
  <si>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</si>
  <si>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</si>
  <si>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</si>
  <si>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</si>
  <si>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</si>
  <si>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</si>
  <si>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</si>
  <si>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</si>
  <si>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</si>
  <si>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</si>
  <si>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</si>
  <si>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</si>
  <si>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</si>
  <si>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</si>
  <si>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</si>
  <si>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</si>
  <si>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</si>
  <si>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</si>
  <si>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</si>
  <si>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</si>
  <si>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</si>
  <si>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</si>
  <si>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</si>
  <si>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</si>
  <si>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</si>
  <si>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</si>
  <si>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</si>
  <si>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</si>
  <si>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</si>
  <si>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</si>
  <si>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</si>
  <si>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</si>
  <si>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</si>
  <si>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</si>
  <si>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</si>
  <si>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</si>
  <si>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</si>
  <si>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</si>
  <si>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</si>
  <si>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</si>
  <si>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</si>
  <si>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</si>
  <si>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</si>
  <si>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</si>
  <si>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</si>
  <si>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</si>
  <si>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</si>
  <si>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</si>
  <si>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</si>
  <si>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</si>
  <si>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</si>
  <si>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</si>
  <si>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</si>
  <si>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</si>
  <si>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</si>
  <si>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</si>
  <si>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</si>
  <si>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</si>
  <si>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</si>
  <si>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</si>
  <si>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</si>
  <si>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</si>
  <si>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</si>
  <si>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</si>
  <si>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</si>
  <si>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</si>
  <si>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</si>
  <si>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</si>
  <si>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</si>
  <si>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</si>
  <si>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</si>
  <si>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</si>
  <si>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</si>
  <si>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</si>
  <si>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</si>
  <si>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</si>
  <si>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</si>
  <si>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</si>
  <si>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</si>
  <si>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</si>
  <si>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</si>
  <si>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</si>
  <si>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</si>
  <si>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</si>
  <si>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</si>
  <si>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</si>
  <si>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</si>
  <si>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</si>
  <si>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</si>
  <si>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</si>
  <si>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</si>
  <si>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</si>
  <si>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</si>
  <si>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</si>
  <si>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</si>
  <si>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</si>
  <si>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</si>
  <si>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</si>
  <si>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</si>
  <si>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</si>
  <si>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</si>
  <si>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</si>
  <si>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</si>
  <si>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</si>
  <si>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</si>
  <si>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</si>
  <si>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</si>
  <si>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</si>
  <si>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</si>
  <si>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</si>
  <si>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</si>
  <si>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</si>
  <si>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</si>
  <si>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</si>
  <si>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</si>
  <si>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</si>
  <si>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</si>
  <si>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</si>
  <si>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</si>
  <si>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</si>
  <si>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</si>
  <si>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</si>
  <si>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</si>
  <si>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</si>
  <si>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</si>
  <si>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</si>
  <si>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</si>
  <si>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</si>
  <si>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</si>
  <si>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</si>
  <si>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</si>
  <si>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</si>
  <si>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</si>
  <si>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</si>
  <si>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</si>
  <si>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</si>
  <si>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</si>
  <si>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</si>
  <si>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</si>
  <si>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</si>
  <si>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</si>
  <si>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</si>
  <si>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</si>
  <si>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</si>
  <si>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</si>
  <si>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</si>
  <si>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</si>
  <si>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</si>
  <si>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</si>
  <si>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</si>
  <si>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</si>
  <si>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</si>
  <si>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</si>
  <si>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</si>
  <si>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</si>
  <si>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</si>
  <si>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</si>
  <si>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</si>
  <si>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</si>
  <si>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</si>
  <si>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</si>
  <si>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</si>
  <si>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</si>
  <si>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</si>
  <si>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</si>
  <si>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</si>
  <si>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</si>
  <si>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</si>
  <si>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</si>
  <si>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</si>
  <si>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</si>
  <si>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</si>
  <si>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</si>
  <si>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</si>
  <si>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</si>
  <si>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</si>
  <si>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</si>
  <si>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</si>
  <si>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</si>
  <si>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</si>
  <si>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</si>
  <si>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</si>
  <si>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</si>
  <si>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</si>
  <si>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</si>
  <si>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</si>
  <si>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</si>
  <si>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</si>
  <si>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</si>
  <si>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</si>
  <si>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</si>
  <si>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</si>
  <si>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</si>
  <si>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</si>
  <si>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</si>
  <si>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</si>
  <si>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</si>
  <si>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</si>
  <si>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</si>
  <si>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</si>
  <si>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</si>
  <si>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</si>
  <si>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</si>
  <si>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</si>
  <si>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</si>
  <si>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</si>
  <si>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</si>
  <si>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</si>
  <si>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</si>
  <si>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</si>
  <si>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</si>
  <si>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</si>
  <si>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</si>
  <si>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</si>
  <si>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</si>
  <si>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</si>
  <si>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</si>
  <si>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</si>
  <si>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</si>
  <si>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</si>
  <si>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</si>
  <si>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</si>
  <si>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</si>
  <si>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</si>
  <si>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</si>
  <si>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</si>
  <si>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</si>
  <si>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</si>
  <si>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</si>
  <si>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</si>
  <si>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</si>
  <si>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</si>
  <si>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</si>
  <si>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</si>
  <si>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</si>
  <si>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</si>
  <si>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</si>
  <si>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</si>
  <si>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</si>
  <si>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</si>
  <si>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</si>
  <si>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</si>
  <si>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</si>
  <si>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</si>
  <si>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</si>
  <si>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</si>
  <si>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</si>
  <si>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</si>
  <si>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</si>
  <si>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</si>
  <si>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</si>
  <si>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</si>
  <si>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</si>
  <si>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</si>
  <si>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</si>
  <si>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</si>
  <si>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</si>
  <si>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</si>
  <si>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</si>
  <si>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</si>
  <si>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</si>
  <si>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</si>
  <si>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</si>
  <si>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</si>
  <si>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</si>
  <si>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</si>
  <si>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</si>
  <si>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</si>
  <si>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</si>
  <si>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</si>
  <si>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</si>
  <si>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</si>
  <si>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</si>
  <si>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</si>
  <si>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</si>
  <si>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</si>
  <si>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</si>
  <si>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</si>
  <si>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</si>
  <si>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</si>
  <si>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</si>
  <si>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</si>
  <si>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</si>
  <si>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</si>
  <si>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</si>
  <si>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</si>
  <si>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</si>
  <si>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</si>
  <si>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</si>
  <si>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</si>
  <si>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</si>
  <si>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</si>
  <si>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</si>
  <si>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</si>
  <si>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</si>
  <si>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</si>
  <si>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</si>
  <si>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</si>
  <si>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</si>
  <si>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</si>
  <si>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</si>
  <si>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</si>
  <si>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</si>
  <si>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</si>
  <si>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</si>
  <si>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</si>
  <si>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</si>
  <si>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</si>
  <si>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</si>
  <si>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</si>
  <si>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</si>
  <si>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</si>
  <si>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</si>
  <si>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</si>
  <si>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</si>
  <si>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</si>
  <si>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</si>
  <si>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</si>
  <si>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</si>
  <si>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</si>
  <si>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</si>
  <si>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</si>
  <si>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</si>
  <si>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</si>
  <si>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</si>
  <si>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</si>
  <si>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</si>
  <si>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</si>
  <si>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</si>
  <si>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</si>
  <si>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</si>
  <si>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</si>
  <si>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</si>
  <si>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</si>
  <si>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</si>
  <si>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</si>
  <si>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</si>
  <si>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</si>
  <si>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</si>
  <si>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</si>
  <si>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</si>
  <si>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</si>
  <si>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</si>
  <si>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</si>
  <si>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</si>
  <si>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</si>
  <si>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</si>
  <si>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</si>
  <si>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</si>
  <si>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</si>
  <si>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</si>
  <si>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</si>
  <si>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</si>
  <si>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</si>
  <si>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</si>
  <si>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</si>
  <si>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</si>
  <si>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</si>
  <si>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</si>
  <si>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</si>
  <si>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</si>
  <si>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</si>
  <si>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</si>
  <si>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</si>
  <si>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</si>
  <si>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</si>
  <si>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</si>
  <si>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</si>
  <si>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</si>
  <si>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</si>
  <si>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</si>
  <si>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</si>
  <si>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</si>
  <si>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</si>
  <si>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</si>
  <si>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</si>
  <si>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</si>
  <si>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</si>
  <si>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</si>
  <si>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</si>
  <si>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</si>
  <si>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</si>
  <si>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</si>
  <si>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</si>
  <si>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</si>
  <si>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</si>
  <si>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</si>
  <si>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</si>
  <si>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</si>
  <si>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</si>
  <si>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</si>
  <si>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</si>
  <si>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</si>
  <si>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</si>
  <si>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</si>
  <si>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</si>
  <si>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</si>
  <si>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</si>
  <si>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</si>
  <si>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</si>
  <si>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</si>
  <si>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</si>
  <si>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</si>
  <si>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</si>
  <si>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</si>
  <si>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</si>
  <si>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</si>
  <si>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</si>
  <si>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</si>
  <si>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</si>
  <si>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</si>
  <si>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</si>
  <si>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</si>
  <si>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</si>
  <si>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</si>
  <si>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</si>
  <si>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</si>
  <si>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</si>
  <si>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</si>
  <si>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</si>
  <si>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</si>
  <si>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</si>
  <si>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</si>
  <si>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</si>
  <si>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</si>
  <si>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</si>
  <si>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</si>
  <si>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</si>
  <si>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</si>
  <si>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</si>
  <si>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</si>
  <si>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</si>
  <si>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</si>
  <si>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</si>
  <si>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</si>
  <si>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</si>
  <si>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</si>
  <si>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</si>
  <si>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</si>
  <si>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</si>
  <si>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</si>
  <si>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</si>
  <si>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</si>
  <si>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</si>
  <si>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</si>
  <si>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</si>
  <si>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</si>
  <si>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</si>
  <si>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</si>
  <si>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</si>
  <si>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</si>
  <si>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</si>
  <si>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</si>
  <si>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</si>
  <si>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</si>
  <si>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</si>
  <si>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</si>
  <si>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</si>
  <si>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</si>
  <si>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</si>
  <si>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</si>
  <si>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</si>
  <si>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</si>
  <si>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</si>
  <si>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</si>
  <si>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</si>
  <si>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</si>
  <si>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</si>
  <si>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</si>
  <si>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</si>
  <si>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</si>
  <si>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</si>
  <si>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</si>
  <si>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</si>
  <si>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</si>
  <si>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</si>
  <si>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</si>
  <si>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</si>
  <si>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</si>
  <si>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</si>
  <si>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</si>
  <si>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</si>
  <si>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</si>
  <si>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</si>
  <si>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</si>
  <si>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</si>
  <si>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</si>
  <si>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</si>
  <si>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</si>
  <si>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</si>
  <si>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</si>
  <si>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</si>
  <si>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</si>
  <si>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</si>
  <si>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</si>
  <si>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</si>
  <si>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</si>
  <si>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</si>
  <si>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</si>
  <si>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</si>
  <si>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</si>
  <si>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</si>
  <si>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</si>
  <si>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</si>
  <si>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</si>
  <si>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</si>
  <si>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</si>
  <si>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</si>
  <si>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</si>
  <si>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</si>
  <si>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</si>
  <si>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</si>
  <si>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</si>
  <si>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</si>
  <si>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</si>
  <si>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</si>
  <si>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</si>
  <si>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</si>
  <si>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</si>
  <si>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</si>
  <si>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</si>
  <si>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</si>
  <si>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</si>
  <si>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</si>
  <si>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</si>
  <si>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</si>
  <si>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</si>
  <si>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</si>
  <si>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</si>
  <si>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</si>
  <si>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</si>
  <si>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</si>
  <si>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</si>
  <si>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</si>
  <si>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</si>
  <si>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</si>
  <si>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</si>
  <si>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</si>
  <si>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</si>
  <si>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</si>
  <si>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</si>
  <si>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</si>
  <si>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</si>
  <si>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</si>
  <si>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</si>
  <si>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</si>
  <si>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</si>
  <si>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</si>
  <si>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</si>
  <si>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</si>
  <si>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</si>
  <si>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</si>
  <si>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</si>
  <si>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</si>
  <si>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</si>
  <si>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</si>
  <si>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</si>
  <si>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</si>
  <si>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</si>
  <si>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</si>
  <si>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</si>
  <si>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</si>
  <si>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</si>
  <si>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</si>
  <si>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</si>
  <si>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</si>
  <si>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</si>
  <si>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</si>
  <si>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</si>
  <si>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</si>
  <si>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</si>
  <si>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</si>
  <si>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</si>
  <si>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</si>
  <si>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</si>
  <si>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</si>
  <si>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</si>
  <si>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</si>
  <si>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</si>
  <si>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</si>
  <si>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</si>
  <si>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</si>
  <si>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</si>
  <si>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</si>
  <si>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</si>
  <si>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</si>
  <si>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</si>
  <si>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</si>
  <si>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</si>
  <si>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</si>
  <si>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</si>
  <si>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</si>
  <si>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</si>
  <si>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</si>
  <si>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</si>
  <si>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</si>
  <si>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</si>
  <si>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</si>
  <si>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</si>
  <si>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</si>
  <si>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</si>
  <si>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</si>
  <si>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</si>
  <si>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</si>
  <si>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</si>
  <si>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</si>
  <si>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</si>
  <si>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</si>
  <si>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</si>
  <si>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</si>
  <si>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</si>
  <si>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</si>
  <si>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</si>
  <si>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</si>
  <si>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</si>
  <si>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</si>
  <si>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</si>
  <si>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</si>
  <si>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</si>
  <si>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</si>
  <si>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</si>
  <si>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</si>
  <si>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</si>
  <si>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</si>
  <si>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</si>
  <si>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</si>
  <si>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</si>
  <si>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</si>
  <si>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</si>
  <si>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</si>
  <si>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</si>
  <si>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</si>
  <si>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</si>
  <si>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</si>
  <si>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</si>
  <si>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</si>
  <si>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</si>
  <si>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</si>
  <si>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</si>
  <si>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</si>
  <si>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</si>
  <si>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</si>
  <si>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</si>
  <si>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</si>
  <si>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</si>
  <si>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</si>
  <si>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</si>
  <si>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</si>
  <si>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</si>
  <si>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</si>
  <si>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</si>
  <si>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</si>
  <si>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</si>
  <si>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</si>
  <si>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</si>
  <si>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</si>
  <si>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</si>
  <si>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</si>
  <si>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</si>
  <si>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</si>
  <si>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</si>
  <si>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</si>
  <si>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</si>
  <si>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</si>
  <si>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</si>
  <si>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</si>
  <si>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</si>
  <si>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</si>
  <si>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</si>
  <si>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</si>
  <si>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</si>
  <si>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</si>
  <si>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</si>
  <si>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</si>
  <si>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</si>
  <si>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</si>
  <si>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</si>
  <si>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</si>
  <si>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</si>
  <si>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</si>
  <si>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</si>
  <si>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</si>
  <si>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</si>
  <si>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</si>
  <si>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</si>
  <si>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</si>
  <si>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</si>
  <si>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</si>
  <si>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</si>
  <si>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</si>
  <si>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</si>
  <si>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</si>
  <si>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</si>
  <si>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</si>
  <si>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</si>
  <si>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</si>
  <si>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</si>
  <si>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</si>
  <si>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</si>
  <si>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</si>
  <si>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</si>
  <si>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</si>
  <si>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</si>
  <si>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</si>
  <si>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</si>
  <si>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</si>
  <si>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</si>
  <si>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</si>
  <si>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</si>
  <si>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</si>
  <si>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</si>
  <si>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</si>
  <si>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</si>
  <si>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</si>
  <si>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</si>
  <si>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</si>
  <si>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</si>
  <si>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</si>
  <si>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</si>
  <si>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</si>
  <si>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</si>
  <si>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</si>
  <si>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</si>
  <si>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</si>
  <si>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</si>
  <si>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</si>
  <si>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</si>
  <si>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</si>
  <si>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</si>
  <si>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</si>
  <si>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</si>
  <si>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</si>
  <si>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</si>
  <si>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</si>
  <si>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</si>
  <si>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</si>
  <si>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</si>
  <si>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</si>
  <si>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</si>
  <si>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</si>
  <si>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</si>
  <si>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</si>
  <si>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</si>
  <si>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</si>
  <si>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</si>
  <si>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</si>
  <si>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</si>
  <si>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</si>
  <si>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</si>
  <si>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</si>
  <si>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</si>
  <si>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</si>
  <si>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</si>
  <si>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</si>
  <si>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</si>
  <si>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</si>
  <si>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</si>
  <si>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</si>
  <si>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</si>
  <si>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</si>
  <si>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</si>
  <si>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</si>
  <si>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</si>
  <si>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</si>
  <si>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</si>
  <si>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</si>
  <si>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</si>
  <si>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</si>
  <si>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</si>
  <si>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</si>
  <si>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</si>
  <si>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</si>
  <si>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</si>
  <si>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</si>
  <si>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</si>
  <si>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</si>
  <si>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</si>
  <si>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</si>
  <si>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</si>
  <si>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</si>
  <si>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</si>
  <si>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</si>
  <si>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</si>
  <si>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</si>
  <si>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</si>
  <si>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</si>
  <si>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</si>
  <si>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</si>
  <si>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</si>
  <si>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</si>
  <si>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</si>
  <si>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</si>
  <si>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</si>
  <si>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</si>
  <si>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</si>
  <si>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</si>
  <si>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</si>
  <si>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</si>
  <si>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</si>
  <si>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</si>
  <si>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</si>
  <si>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</si>
  <si>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</si>
  <si>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</si>
  <si>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</si>
  <si>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</si>
  <si>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</si>
  <si>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</si>
  <si>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</si>
  <si>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</si>
  <si>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</si>
  <si>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</si>
  <si>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</si>
  <si>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</si>
  <si>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</si>
  <si>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</si>
  <si>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</si>
  <si>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</si>
  <si>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</si>
  <si>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</si>
  <si>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</si>
  <si>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</si>
  <si>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</si>
  <si>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</si>
  <si>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</si>
  <si>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</si>
  <si>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</si>
  <si>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</si>
  <si>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</si>
  <si>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</si>
  <si>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</si>
  <si>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</si>
  <si>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</si>
  <si>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</si>
  <si>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</si>
  <si>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</si>
  <si>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</si>
  <si>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</si>
  <si>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</si>
  <si>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</si>
  <si>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</si>
  <si>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</si>
  <si>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</si>
  <si>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</si>
  <si>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</si>
  <si>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</si>
  <si>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</si>
  <si>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</si>
  <si>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</si>
  <si>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</si>
  <si>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</si>
  <si>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</si>
  <si>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</si>
  <si>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</si>
  <si>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</si>
  <si>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</si>
  <si>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</si>
  <si>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</si>
  <si>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</si>
  <si>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</si>
  <si>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</si>
  <si>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</si>
  <si>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</si>
  <si>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</si>
  <si>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</si>
  <si>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</si>
  <si>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</si>
  <si>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</si>
  <si>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</si>
  <si>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</si>
  <si>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</si>
  <si>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</si>
  <si>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</si>
  <si>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</si>
  <si>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</si>
  <si>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</si>
  <si>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</si>
  <si>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</si>
  <si>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</si>
  <si>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</si>
  <si>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</si>
  <si>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</si>
  <si>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</si>
  <si>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</si>
  <si>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</si>
  <si>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</si>
  <si>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</si>
  <si>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</si>
  <si>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</si>
  <si>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</si>
  <si>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</si>
  <si>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</si>
  <si>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</si>
  <si>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</si>
  <si>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</si>
  <si>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</si>
  <si>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</si>
  <si>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</si>
  <si>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</si>
  <si>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</si>
  <si>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</si>
  <si>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</si>
  <si>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</si>
  <si>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</si>
  <si>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</si>
  <si>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</si>
  <si>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</si>
  <si>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</si>
  <si>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</si>
  <si>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</si>
  <si>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</si>
  <si>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</si>
  <si>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</si>
  <si>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</si>
  <si>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</si>
  <si>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</si>
  <si>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</si>
  <si>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</si>
  <si>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</si>
  <si>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</si>
  <si>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</si>
  <si>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</si>
  <si>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</si>
  <si>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</si>
  <si>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</si>
  <si>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</si>
  <si>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</si>
  <si>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</si>
  <si>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</si>
  <si>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</si>
  <si>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</si>
  <si>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</si>
  <si>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</si>
  <si>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</si>
  <si>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</si>
  <si>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</si>
  <si>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</si>
  <si>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</si>
  <si>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</si>
  <si>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</si>
  <si>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</si>
  <si>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</si>
  <si>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</si>
  <si>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</si>
  <si>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</si>
  <si>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</si>
  <si>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</si>
  <si>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</si>
  <si>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</si>
  <si>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</si>
  <si>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</si>
  <si>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</si>
  <si>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</si>
  <si>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</si>
  <si>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</si>
  <si>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</si>
  <si>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</si>
  <si>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</si>
  <si>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</si>
  <si>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</si>
  <si>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</si>
  <si>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</si>
  <si>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</si>
  <si>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</si>
  <si>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</si>
  <si>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</si>
  <si>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</si>
  <si>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</si>
  <si>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</si>
  <si>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</si>
  <si>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</si>
  <si>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</si>
  <si>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</si>
  <si>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</si>
  <si>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</si>
  <si>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</si>
  <si>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</si>
  <si>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</si>
  <si>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</si>
  <si>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</si>
  <si>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</si>
  <si>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</si>
  <si>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</si>
  <si>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</si>
  <si>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</si>
  <si>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</si>
  <si>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</si>
  <si>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</si>
  <si>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</si>
  <si>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</si>
  <si>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</si>
  <si>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</si>
  <si>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</si>
  <si>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</si>
  <si>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</si>
  <si>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</si>
  <si>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</si>
  <si>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</si>
  <si>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</si>
  <si>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</si>
  <si>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</si>
  <si>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</si>
  <si>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</si>
  <si>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</si>
  <si>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</si>
  <si>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</si>
  <si>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</si>
  <si>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</si>
  <si>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</si>
  <si>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</si>
  <si>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</si>
  <si>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</si>
  <si>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</si>
  <si>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</si>
  <si>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</si>
  <si>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</si>
  <si>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</si>
  <si>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</si>
  <si>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</si>
  <si>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</si>
  <si>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</si>
  <si>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</si>
  <si>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</si>
  <si>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</si>
  <si>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</si>
  <si>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</si>
  <si>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</si>
  <si>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</si>
  <si>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</si>
  <si>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</si>
  <si>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</si>
  <si>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</si>
  <si>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</si>
  <si>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</si>
  <si>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</si>
  <si>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</si>
  <si>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</si>
  <si>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</si>
  <si>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</si>
  <si>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</si>
  <si>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</si>
  <si>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</si>
  <si>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</si>
  <si>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</si>
  <si>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</si>
  <si>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</si>
  <si>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</si>
  <si>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</si>
  <si>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</si>
  <si>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</si>
  <si>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</si>
  <si>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</si>
  <si>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</si>
  <si>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</si>
  <si>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</si>
  <si>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</si>
  <si>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</si>
  <si>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</si>
  <si>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</si>
  <si>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</si>
  <si>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</si>
  <si>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</si>
  <si>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</si>
  <si>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</si>
  <si>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</si>
  <si>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</si>
  <si>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</si>
  <si>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</si>
  <si>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</si>
  <si>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</si>
  <si>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</si>
  <si>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</si>
  <si>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</si>
  <si>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</si>
  <si>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</si>
  <si>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</si>
  <si>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</si>
  <si>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</si>
  <si>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</si>
  <si>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</si>
  <si>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</si>
  <si>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</si>
  <si>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</si>
  <si>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</si>
  <si>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</si>
  <si>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</si>
  <si>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</si>
  <si>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</si>
  <si>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</si>
  <si>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</si>
  <si>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</si>
  <si>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</si>
  <si>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</si>
  <si>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</si>
  <si>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</si>
  <si>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</si>
  <si>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</si>
  <si>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</si>
  <si>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</si>
  <si>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</si>
  <si>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</si>
  <si>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</si>
  <si>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</si>
  <si>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</si>
  <si>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</si>
  <si>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</si>
  <si>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</si>
  <si>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</si>
  <si>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</si>
  <si>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</si>
  <si>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</si>
  <si>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</si>
  <si>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</si>
  <si>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</si>
  <si>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</si>
  <si>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</si>
  <si>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</si>
  <si>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</si>
  <si>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</si>
  <si>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</si>
  <si>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</si>
  <si>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</si>
  <si>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</si>
  <si>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</si>
  <si>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</si>
  <si>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</si>
  <si>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</si>
  <si>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</si>
  <si>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</si>
  <si>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</si>
  <si>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</si>
  <si>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</si>
  <si>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</si>
  <si>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</si>
  <si>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</si>
  <si>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</si>
  <si>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</si>
  <si>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</si>
  <si>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</si>
  <si>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</si>
  <si>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</si>
  <si>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</si>
  <si>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</si>
  <si>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</si>
  <si>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</si>
  <si>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</si>
  <si>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</si>
  <si>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</si>
  <si>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</si>
  <si>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</si>
  <si>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</si>
  <si>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</si>
  <si>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</si>
  <si>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</si>
  <si>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</si>
  <si>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</si>
  <si>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</si>
  <si>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</si>
  <si>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</si>
  <si>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</si>
  <si>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</si>
  <si>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</si>
  <si>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</si>
  <si>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</si>
  <si>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</si>
  <si>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</si>
  <si>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</si>
  <si>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</si>
  <si>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</si>
  <si>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</si>
  <si>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</si>
  <si>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</si>
  <si>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</si>
  <si>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</si>
  <si>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</si>
  <si>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</si>
  <si>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</si>
  <si>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</si>
  <si>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</si>
  <si>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</si>
  <si>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</si>
  <si>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</si>
  <si>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</si>
  <si>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</si>
  <si>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</si>
  <si>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</si>
  <si>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</si>
  <si>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</si>
  <si>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</si>
  <si>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</si>
  <si>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</si>
  <si>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</si>
  <si>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</si>
  <si>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</si>
  <si>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</si>
  <si>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</si>
  <si>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</si>
  <si>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</si>
  <si>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</si>
  <si>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</si>
  <si>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</si>
  <si>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</si>
  <si>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</si>
  <si>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</si>
  <si>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</si>
  <si>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</si>
  <si>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</si>
  <si>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</si>
  <si>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</si>
  <si>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</si>
  <si>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</si>
  <si>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</si>
  <si>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</si>
  <si>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</si>
  <si>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</si>
  <si>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</si>
  <si>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</si>
  <si>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</si>
  <si>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</si>
  <si>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</si>
  <si>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</si>
  <si>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</si>
  <si>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</si>
  <si>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</si>
  <si>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</si>
  <si>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</si>
  <si>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</si>
  <si>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</si>
  <si>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</si>
  <si>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</si>
  <si>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</si>
  <si>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</si>
  <si>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</si>
  <si>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</si>
  <si>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</si>
  <si>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</si>
  <si>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</si>
  <si>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</si>
  <si>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</si>
  <si>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</si>
  <si>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</si>
  <si>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</si>
  <si>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</si>
  <si>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</si>
  <si>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</si>
  <si>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</si>
  <si>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</si>
  <si>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</si>
  <si>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</si>
  <si>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</si>
  <si>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</si>
  <si>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</si>
  <si>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</si>
  <si>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</si>
  <si>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</si>
  <si>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</si>
  <si>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</si>
  <si>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</si>
  <si>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</si>
  <si>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</si>
  <si>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</si>
  <si>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</si>
  <si>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</si>
  <si>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</si>
  <si>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</si>
  <si>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</si>
  <si>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</si>
  <si>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</si>
  <si>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</si>
  <si>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</si>
  <si>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</si>
  <si>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</si>
  <si>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</si>
  <si>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</si>
  <si>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</si>
  <si>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</si>
  <si>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</si>
  <si>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</si>
  <si>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</si>
  <si>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</si>
  <si>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</si>
  <si>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</si>
  <si>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</si>
  <si>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</si>
  <si>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</si>
  <si>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</si>
  <si>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</si>
  <si>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</si>
  <si>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</si>
  <si>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</si>
  <si>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</si>
  <si>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</si>
  <si>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</si>
  <si>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</si>
  <si>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</si>
  <si>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</si>
  <si>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</si>
  <si>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</si>
  <si>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</si>
  <si>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</si>
  <si>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</si>
  <si>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</si>
  <si>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</si>
  <si>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</si>
  <si>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</si>
  <si>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</si>
  <si>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</si>
  <si>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</si>
  <si>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</si>
  <si>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</si>
  <si>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</si>
  <si>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</si>
  <si>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</si>
  <si>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</si>
  <si>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</si>
  <si>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</si>
  <si>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</si>
  <si>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</si>
  <si>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</si>
  <si>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</si>
  <si>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</si>
  <si>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</si>
  <si>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</si>
  <si>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</si>
  <si>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</si>
  <si>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</si>
  <si>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</si>
  <si>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</si>
  <si>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</si>
  <si>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</si>
  <si>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</si>
  <si>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</si>
  <si>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</si>
  <si>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</si>
  <si>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</si>
  <si>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</si>
  <si>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</si>
  <si>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</si>
  <si>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</si>
  <si>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</si>
  <si>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</si>
  <si>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</si>
  <si>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</si>
  <si>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</si>
  <si>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</si>
  <si>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</si>
  <si>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</si>
  <si>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</si>
  <si>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</si>
  <si>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</si>
  <si>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</si>
  <si>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</si>
  <si>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</si>
  <si>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</si>
  <si>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</si>
  <si>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</si>
  <si>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</si>
  <si>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</si>
  <si>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</si>
  <si>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</si>
  <si>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</si>
  <si>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</si>
  <si>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</si>
  <si>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</si>
  <si>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</si>
  <si>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</si>
  <si>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</si>
  <si>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</si>
  <si>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</si>
  <si>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</si>
  <si>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</si>
  <si>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</si>
  <si>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</si>
  <si>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</si>
  <si>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</si>
  <si>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</si>
  <si>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</si>
  <si>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</si>
  <si>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</si>
  <si>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</si>
  <si>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</si>
  <si>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</si>
  <si>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</si>
  <si>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</si>
  <si>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</si>
  <si>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</si>
  <si>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</si>
  <si>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</si>
  <si>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</si>
  <si>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</si>
  <si>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</si>
  <si>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</si>
  <si>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</si>
  <si>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</si>
  <si>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</si>
  <si>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</si>
  <si>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</si>
  <si>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</si>
  <si>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</si>
  <si>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</si>
  <si>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</si>
  <si>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</si>
  <si>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</si>
  <si>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</si>
  <si>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</si>
  <si>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</si>
  <si>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</si>
  <si>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</si>
  <si>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</si>
  <si>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</si>
  <si>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</si>
  <si>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</si>
  <si>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</si>
  <si>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</si>
  <si>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</si>
  <si>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</si>
  <si>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</si>
  <si>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</si>
  <si>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</si>
  <si>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</si>
  <si>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</si>
  <si>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</si>
  <si>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</si>
  <si>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</si>
  <si>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</si>
  <si>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</si>
  <si>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</si>
  <si>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</si>
  <si>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</si>
  <si>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</si>
  <si>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</si>
  <si>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</si>
  <si>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</si>
  <si>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</si>
  <si>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</si>
  <si>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</si>
  <si>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</si>
  <si>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</si>
  <si>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</si>
  <si>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</si>
  <si>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</si>
  <si>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</si>
  <si>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</si>
  <si>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</si>
  <si>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</si>
  <si>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</si>
  <si>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</si>
  <si>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</si>
  <si>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</si>
  <si>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</si>
  <si>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</si>
  <si>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</si>
  <si>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</si>
  <si>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</si>
  <si>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</si>
  <si>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</si>
  <si>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</si>
  <si>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</si>
  <si>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</si>
  <si>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</si>
  <si>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</si>
  <si>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</si>
  <si>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</si>
  <si>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</si>
  <si>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</si>
  <si>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</si>
  <si>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</si>
  <si>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</si>
  <si>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</si>
  <si>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</si>
  <si>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</si>
  <si>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</si>
  <si>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</si>
  <si>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</si>
  <si>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</si>
  <si>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</si>
  <si>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</si>
  <si>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</si>
  <si>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</si>
  <si>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</si>
  <si>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</si>
  <si>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</si>
  <si>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</si>
  <si>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</si>
  <si>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</si>
  <si>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</si>
  <si>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</si>
  <si>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</si>
  <si>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</si>
  <si>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</si>
  <si>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</si>
  <si>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</si>
  <si>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</si>
  <si>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</si>
  <si>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</si>
  <si>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</si>
  <si>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</si>
  <si>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</si>
  <si>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</si>
  <si>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</si>
  <si>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</si>
  <si>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</si>
  <si>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</si>
  <si>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</si>
  <si>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</si>
  <si>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</si>
  <si>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</si>
  <si>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</si>
  <si>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</si>
  <si>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</si>
  <si>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</si>
  <si>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</si>
  <si>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</si>
  <si>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</si>
  <si>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</si>
  <si>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</si>
  <si>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</si>
  <si>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</si>
  <si>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</si>
  <si>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</si>
  <si>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</si>
  <si>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</si>
  <si>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</si>
  <si>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</si>
  <si>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</si>
  <si>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</si>
  <si>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</si>
  <si>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</si>
  <si>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</si>
  <si>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</si>
  <si>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</si>
  <si>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</si>
  <si>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</si>
  <si>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</si>
  <si>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</si>
  <si>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</si>
  <si>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</si>
  <si>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</si>
  <si>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</si>
  <si>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</si>
  <si>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</si>
  <si>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</si>
  <si>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</si>
  <si>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</si>
  <si>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</si>
  <si>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</si>
  <si>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</si>
  <si>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</si>
  <si>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</si>
  <si>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</si>
  <si>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</si>
  <si>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</si>
  <si>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</si>
  <si>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</si>
  <si>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</si>
  <si>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</si>
  <si>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</si>
  <si>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</si>
  <si>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</si>
  <si>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</si>
  <si>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</si>
  <si>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</si>
  <si>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</si>
  <si>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</si>
  <si>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</si>
  <si>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</si>
  <si>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</si>
  <si>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</si>
  <si>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</si>
  <si>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</si>
  <si>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</si>
  <si>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</si>
  <si>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</si>
  <si>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</si>
  <si>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</si>
  <si>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</si>
  <si>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</si>
  <si>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</si>
  <si>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</si>
  <si>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</si>
  <si>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</si>
  <si>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</si>
  <si>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</si>
  <si>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</si>
  <si>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</si>
  <si>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</si>
  <si>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</si>
  <si>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</si>
  <si>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</si>
  <si>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</si>
  <si>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</si>
  <si>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</si>
  <si>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</si>
  <si>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</si>
  <si>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</si>
  <si>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</si>
  <si>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</si>
  <si>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</si>
  <si>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</si>
  <si>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</si>
  <si>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</si>
  <si>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</si>
  <si>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</si>
  <si>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</si>
  <si>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</si>
  <si>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</si>
  <si>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</si>
  <si>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</si>
  <si>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</si>
  <si>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</si>
  <si>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</si>
  <si>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</si>
  <si>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</si>
  <si>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</si>
  <si>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</si>
  <si>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</si>
  <si>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</si>
  <si>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</si>
  <si>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</si>
  <si>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</si>
  <si>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</si>
  <si>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</si>
  <si>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</si>
  <si>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</si>
  <si>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</si>
  <si>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</si>
  <si>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</si>
  <si>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</si>
  <si>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</si>
  <si>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</si>
  <si>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</si>
  <si>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</si>
  <si>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</si>
  <si>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</si>
  <si>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</si>
  <si>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</si>
  <si>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</si>
  <si>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</si>
  <si>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</si>
  <si>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</si>
  <si>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</si>
  <si>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</si>
  <si>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</si>
  <si>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</si>
  <si>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</si>
  <si>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</si>
  <si>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</si>
  <si>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</si>
  <si>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</si>
  <si>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</si>
  <si>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</si>
  <si>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</si>
  <si>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</si>
  <si>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</si>
  <si>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</si>
  <si>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</si>
  <si>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</si>
  <si>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</si>
  <si>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</si>
  <si>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</si>
  <si>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</si>
  <si>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</si>
  <si>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</si>
  <si>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</si>
  <si>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</si>
  <si>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</si>
  <si>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</si>
  <si>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</si>
  <si>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</si>
  <si>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</si>
  <si>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</si>
  <si>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</si>
  <si>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</si>
  <si>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</si>
  <si>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</si>
  <si>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</si>
  <si>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</si>
  <si>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</si>
  <si>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</si>
  <si>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</si>
  <si>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</si>
  <si>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</si>
  <si>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</si>
  <si>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</si>
  <si>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</si>
  <si>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</si>
  <si>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</si>
  <si>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</si>
  <si>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</si>
  <si>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</si>
  <si>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</si>
  <si>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</si>
  <si>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</si>
  <si>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</si>
  <si>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</si>
  <si>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</si>
  <si>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</si>
  <si>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</si>
  <si>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</si>
  <si>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</si>
  <si>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</si>
  <si>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</si>
  <si>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</si>
  <si>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</si>
  <si>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</si>
  <si>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</si>
  <si>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</si>
  <si>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</si>
  <si>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</si>
  <si>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</si>
  <si>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</si>
  <si>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</si>
  <si>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</si>
  <si>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</si>
  <si>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</si>
  <si>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</si>
  <si>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</si>
  <si>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</si>
  <si>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</si>
  <si>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</si>
  <si>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</si>
  <si>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</si>
  <si>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</si>
  <si>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</si>
  <si>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</si>
  <si>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</si>
  <si>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</si>
  <si>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</si>
  <si>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</si>
  <si>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</si>
  <si>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</si>
  <si>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</si>
  <si>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</si>
  <si>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</si>
  <si>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</si>
  <si>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</si>
  <si>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</si>
  <si>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</si>
  <si>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</si>
  <si>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</si>
  <si>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</si>
  <si>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</si>
  <si>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</si>
  <si>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</si>
  <si>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</si>
  <si>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</si>
  <si>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</si>
  <si>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</si>
  <si>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</si>
  <si>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</si>
  <si>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</si>
  <si>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</si>
  <si>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</si>
  <si>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</si>
  <si>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</si>
  <si>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</si>
  <si>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</si>
  <si>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</si>
  <si>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</si>
  <si>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</si>
  <si>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</si>
  <si>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</si>
  <si>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</si>
  <si>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</si>
  <si>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</si>
  <si>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</si>
  <si>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</si>
  <si>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</si>
  <si>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</si>
  <si>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</si>
  <si>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</si>
  <si>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</si>
  <si>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</si>
  <si>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</si>
  <si>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</si>
  <si>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</si>
  <si>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</si>
  <si>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</si>
  <si>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</si>
  <si>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</si>
  <si>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</si>
  <si>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</si>
  <si>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</si>
  <si>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</si>
  <si>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</si>
  <si>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</si>
  <si>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</si>
  <si>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</si>
  <si>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</si>
  <si>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</si>
  <si>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</si>
  <si>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</si>
  <si>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</si>
  <si>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</si>
  <si>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</si>
  <si>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</si>
  <si>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</si>
  <si>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</si>
  <si>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</si>
  <si>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</si>
  <si>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</si>
  <si>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</si>
  <si>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</si>
  <si>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</si>
  <si>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</si>
  <si>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</si>
  <si>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</si>
  <si>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</si>
  <si>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</si>
  <si>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</si>
  <si>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</si>
  <si>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</si>
  <si>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</si>
  <si>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</si>
  <si>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</si>
  <si>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</si>
  <si>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</si>
  <si>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</si>
  <si>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</si>
  <si>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</si>
  <si>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</si>
  <si>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</si>
  <si>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</si>
  <si>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</si>
  <si>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</si>
  <si>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</si>
  <si>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</si>
  <si>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</si>
  <si>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</si>
  <si>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</si>
  <si>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</si>
  <si>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</si>
  <si>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</si>
  <si>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</si>
  <si>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</si>
  <si>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</si>
  <si>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</si>
  <si>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</si>
  <si>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</si>
  <si>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</si>
  <si>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</si>
  <si>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</si>
  <si>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</si>
  <si>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</si>
  <si>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</si>
  <si>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</si>
  <si>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</si>
  <si>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</si>
  <si>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</si>
  <si>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</si>
  <si>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</si>
  <si>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</si>
  <si>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</si>
  <si>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</si>
  <si>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</si>
  <si>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</si>
  <si>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</si>
  <si>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</si>
  <si>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</si>
  <si>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</si>
  <si>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</si>
  <si>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</si>
  <si>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</si>
  <si>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</si>
  <si>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</si>
  <si>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</si>
  <si>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</si>
  <si>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</si>
  <si>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</si>
  <si>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</si>
  <si>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</si>
  <si>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</si>
  <si>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</si>
  <si>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</si>
  <si>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</si>
  <si>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</si>
  <si>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</si>
  <si>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</si>
  <si>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</si>
  <si>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</si>
  <si>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</si>
  <si>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</si>
  <si>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</si>
  <si>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</si>
  <si>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</si>
  <si>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</si>
  <si>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</si>
  <si>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</si>
  <si>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</si>
  <si>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</si>
  <si>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</si>
  <si>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</si>
  <si>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</si>
  <si>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</si>
  <si>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</si>
  <si>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</si>
  <si>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</si>
  <si>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</si>
  <si>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</si>
  <si>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</si>
  <si>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</si>
  <si>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</si>
  <si>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</si>
  <si>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</si>
  <si>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</si>
  <si>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</si>
  <si>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</si>
  <si>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</si>
  <si>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</si>
  <si>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</si>
  <si>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</si>
  <si>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</si>
  <si>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</si>
  <si>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</si>
  <si>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</si>
  <si>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</si>
  <si>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</si>
  <si>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</si>
  <si>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</si>
  <si>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</si>
  <si>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</si>
  <si>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</si>
  <si>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</si>
  <si>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</si>
  <si>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</si>
  <si>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</si>
  <si>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</si>
  <si>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</si>
  <si>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</si>
  <si>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</si>
  <si>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</si>
  <si>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</si>
  <si>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</si>
  <si>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</si>
  <si>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</si>
  <si>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</si>
  <si>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</si>
  <si>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</si>
  <si>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</si>
  <si>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</si>
  <si>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</si>
  <si>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</si>
  <si>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</si>
  <si>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</si>
  <si>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</si>
  <si>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</si>
  <si>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</si>
  <si>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</si>
  <si>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</si>
  <si>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</si>
  <si>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</si>
  <si>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</si>
  <si>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</si>
  <si>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</si>
  <si>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</si>
  <si>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</si>
  <si>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</si>
  <si>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</si>
  <si>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</si>
  <si>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</si>
  <si>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</si>
  <si>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</si>
  <si>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</si>
  <si>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</si>
  <si>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</si>
  <si>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</si>
  <si>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</si>
  <si>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</si>
  <si>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</si>
  <si>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</si>
  <si>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</si>
  <si>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</si>
  <si>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</si>
  <si>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</si>
  <si>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</si>
  <si>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</si>
  <si>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</si>
  <si>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</si>
  <si>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</si>
  <si>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</si>
  <si>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</si>
  <si>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</si>
  <si>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</si>
  <si>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</si>
  <si>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</si>
  <si>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</si>
  <si>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</si>
  <si>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</si>
  <si>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</si>
  <si>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</si>
  <si>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</si>
  <si>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</si>
  <si>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</si>
  <si>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</si>
  <si>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</si>
  <si>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</si>
  <si>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</si>
  <si>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</si>
  <si>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</si>
  <si>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</si>
  <si>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</si>
  <si>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</si>
  <si>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</si>
  <si>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</si>
  <si>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</si>
  <si>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</si>
  <si>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</si>
  <si>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</si>
  <si>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</si>
  <si>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</si>
  <si>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</si>
  <si>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</si>
  <si>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</si>
  <si>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</si>
  <si>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</si>
  <si>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</si>
  <si>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</si>
  <si>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</si>
  <si>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</si>
  <si>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</si>
  <si>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</si>
  <si>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</si>
  <si>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</si>
  <si>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</si>
  <si>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</si>
  <si>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</si>
  <si>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</si>
  <si>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</si>
  <si>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</si>
  <si>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</si>
  <si>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</si>
  <si>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</si>
  <si>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</si>
  <si>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</si>
  <si>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</si>
  <si>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</si>
  <si>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</si>
  <si>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</si>
  <si>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</si>
  <si>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</si>
  <si>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</si>
  <si>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</si>
  <si>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</si>
  <si>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</si>
  <si>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</si>
  <si>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</si>
  <si>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</si>
  <si>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</si>
  <si>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</si>
  <si>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</si>
  <si>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</si>
  <si>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</si>
  <si>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</si>
  <si>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</si>
  <si>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</si>
  <si>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</si>
  <si>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</si>
  <si>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</si>
  <si>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</si>
  <si>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</si>
  <si>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</si>
  <si>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</si>
  <si>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</si>
  <si>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</si>
  <si>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</si>
  <si>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</si>
  <si>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</si>
  <si>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</si>
  <si>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</si>
  <si>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</si>
  <si>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</si>
  <si>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</si>
  <si>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</si>
  <si>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</si>
  <si>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</si>
  <si>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</si>
  <si>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</si>
  <si>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</si>
  <si>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</si>
  <si>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</si>
  <si>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</si>
  <si>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</si>
  <si>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</si>
  <si>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</si>
  <si>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</si>
  <si>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</si>
  <si>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</si>
  <si>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</si>
  <si>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</si>
  <si>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</si>
  <si>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</si>
  <si>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</si>
  <si>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</si>
  <si>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</si>
  <si>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</si>
  <si>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</si>
  <si>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</si>
  <si>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</si>
  <si>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</si>
  <si>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</si>
  <si>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</si>
  <si>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</si>
  <si>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</si>
  <si>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</si>
  <si>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</si>
  <si>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</si>
  <si>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</si>
  <si>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</si>
  <si>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</si>
  <si>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</si>
  <si>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</si>
  <si>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</si>
  <si>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</si>
  <si>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</si>
  <si>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</si>
  <si>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</si>
  <si>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</si>
  <si>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</si>
  <si>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</si>
  <si>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</si>
  <si>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</si>
  <si>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</si>
  <si>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</si>
  <si>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</si>
  <si>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</si>
  <si>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</si>
  <si>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</si>
  <si>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</si>
  <si>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</si>
  <si>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</si>
  <si>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</si>
  <si>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</si>
  <si>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</si>
  <si>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</si>
  <si>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</si>
  <si>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</si>
  <si>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</si>
  <si>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</si>
  <si>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</si>
  <si>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</si>
  <si>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</si>
  <si>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</si>
  <si>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</si>
  <si>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</si>
  <si>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</si>
  <si>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</si>
  <si>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</si>
  <si>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</si>
  <si>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</si>
  <si>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</si>
  <si>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</si>
  <si>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</si>
  <si>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</si>
  <si>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</si>
  <si>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</si>
  <si>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</si>
  <si>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</si>
  <si>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</si>
  <si>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</si>
  <si>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</si>
  <si>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</si>
  <si>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</si>
  <si>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</si>
  <si>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</si>
  <si>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</si>
  <si>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</si>
  <si>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</si>
  <si>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</si>
  <si>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</si>
  <si>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</si>
  <si>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</si>
  <si>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</si>
  <si>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</si>
  <si>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</si>
  <si>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</si>
  <si>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</si>
  <si>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</si>
  <si>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</si>
  <si>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</si>
  <si>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</si>
  <si>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</si>
  <si>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</si>
  <si>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</si>
  <si>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</si>
  <si>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</si>
  <si>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</si>
  <si>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</si>
  <si>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</si>
  <si>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</si>
  <si>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</si>
  <si>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</si>
  <si>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</si>
  <si>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</si>
  <si>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</si>
  <si>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</si>
  <si>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</si>
  <si>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</si>
  <si>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</si>
  <si>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</si>
  <si>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</si>
  <si>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</si>
  <si>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</si>
  <si>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</si>
  <si>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</si>
  <si>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</si>
  <si>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</si>
  <si>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</si>
  <si>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</si>
  <si>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</si>
  <si>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</si>
  <si>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</si>
  <si>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</si>
  <si>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</si>
  <si>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</si>
  <si>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</si>
  <si>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</si>
  <si>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</si>
  <si>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</si>
  <si>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</si>
  <si>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</si>
  <si>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</si>
  <si>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</si>
  <si>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</si>
  <si>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</si>
  <si>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</si>
  <si>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</si>
  <si>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</si>
  <si>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</si>
  <si>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</si>
  <si>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</si>
  <si>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</si>
  <si>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</si>
  <si>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</si>
  <si>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</si>
  <si>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</si>
  <si>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</si>
  <si>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</si>
  <si>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</si>
  <si>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</si>
  <si>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</si>
  <si>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</si>
  <si>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</si>
  <si>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</si>
  <si>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</si>
  <si>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</si>
  <si>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</si>
  <si>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</si>
  <si>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</si>
  <si>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</si>
  <si>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</si>
  <si>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</si>
  <si>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</si>
  <si>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</si>
  <si>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</si>
  <si>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</si>
  <si>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</si>
  <si>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</si>
  <si>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</si>
  <si>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</si>
  <si>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</si>
  <si>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</si>
  <si>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</si>
  <si>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</si>
  <si>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</si>
  <si>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</si>
  <si>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</si>
  <si>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</si>
  <si>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</si>
  <si>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</si>
  <si>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</si>
  <si>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</si>
  <si>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</si>
  <si>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</si>
  <si>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</si>
  <si>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</si>
  <si>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</si>
  <si>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</si>
  <si>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</si>
  <si>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</si>
  <si>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</si>
  <si>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</si>
  <si>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</si>
  <si>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</si>
  <si>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</si>
  <si>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</si>
  <si>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</si>
  <si>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</si>
  <si>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</si>
  <si>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</si>
  <si>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</si>
  <si>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</si>
  <si>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</si>
  <si>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</si>
  <si>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</si>
  <si>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</si>
  <si>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</si>
  <si>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</si>
  <si>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</si>
  <si>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</si>
  <si>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</si>
  <si>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</si>
  <si>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</si>
  <si>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</si>
  <si>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</si>
  <si>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</si>
  <si>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</si>
  <si>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</si>
  <si>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</si>
  <si>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</si>
  <si>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</si>
  <si>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</si>
  <si>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</si>
  <si>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</si>
  <si>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</si>
  <si>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</si>
  <si>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</si>
  <si>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</si>
  <si>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</si>
  <si>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</si>
  <si>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</si>
  <si>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</si>
  <si>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</si>
  <si>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</si>
  <si>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</si>
  <si>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</si>
  <si>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</si>
  <si>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</si>
  <si>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</si>
  <si>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</si>
  <si>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</si>
  <si>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</si>
  <si>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</si>
  <si>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</si>
  <si>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</si>
  <si>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</si>
  <si>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</si>
  <si>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</si>
  <si>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</si>
  <si>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</si>
  <si>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</si>
  <si>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</si>
  <si>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</si>
  <si>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</si>
  <si>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</si>
  <si>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</si>
  <si>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</si>
  <si>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</si>
  <si>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</si>
  <si>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</si>
  <si>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</si>
  <si>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</si>
  <si>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</si>
  <si>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</si>
  <si>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</si>
  <si>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</si>
  <si>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</si>
  <si>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</si>
  <si>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</si>
  <si>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</si>
  <si>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</si>
  <si>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</si>
  <si>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</si>
  <si>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</si>
  <si>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</si>
  <si>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</si>
  <si>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</si>
  <si>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</si>
  <si>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</si>
  <si>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</si>
  <si>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</si>
  <si>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</si>
  <si>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</si>
  <si>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</si>
  <si>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</si>
  <si>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</si>
  <si>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</si>
  <si>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</si>
  <si>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</si>
  <si>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</si>
  <si>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</si>
  <si>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</si>
  <si>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</si>
  <si>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</si>
  <si>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</si>
  <si>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</si>
  <si>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</si>
  <si>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</si>
  <si>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</si>
  <si>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</si>
  <si>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</si>
  <si>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</si>
  <si>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</si>
  <si>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</si>
  <si>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</si>
  <si>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</si>
  <si>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</si>
  <si>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</si>
  <si>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</si>
  <si>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</si>
  <si>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</si>
  <si>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</si>
  <si>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</si>
  <si>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</si>
  <si>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</si>
  <si>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</si>
  <si>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</si>
  <si>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</si>
  <si>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</si>
  <si>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</si>
  <si>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</si>
  <si>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</si>
  <si>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</si>
  <si>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</si>
  <si>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</si>
  <si>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</si>
  <si>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</si>
  <si>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</si>
  <si>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</si>
  <si>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</si>
  <si>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</si>
  <si>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</si>
  <si>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</si>
  <si>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</si>
  <si>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</si>
  <si>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</si>
  <si>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</si>
  <si>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</si>
  <si>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</si>
  <si>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</si>
  <si>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</si>
  <si>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</si>
  <si>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</si>
  <si>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</si>
  <si>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</si>
  <si>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</si>
  <si>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</si>
  <si>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</si>
  <si>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</si>
  <si>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</si>
  <si>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</si>
  <si>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</si>
  <si>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</si>
  <si>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</si>
  <si>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</si>
  <si>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</si>
  <si>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</si>
  <si>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</si>
  <si>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</si>
  <si>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</si>
  <si>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</si>
  <si>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</si>
  <si>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</si>
  <si>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</si>
  <si>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</si>
  <si>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</si>
  <si>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</si>
  <si>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</si>
  <si>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</si>
  <si>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</si>
  <si>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</si>
  <si>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</si>
  <si>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</si>
  <si>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</si>
  <si>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</si>
  <si>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</si>
  <si>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</si>
  <si>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</si>
  <si>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</si>
  <si>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</si>
  <si>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</si>
  <si>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</si>
  <si>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</si>
  <si>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</si>
  <si>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</si>
  <si>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</si>
  <si>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</si>
  <si>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</si>
  <si>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</si>
  <si>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</si>
  <si>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</si>
  <si>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</si>
  <si>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</si>
  <si>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</si>
  <si>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</si>
  <si>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</si>
  <si>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</si>
  <si>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</si>
  <si>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</si>
  <si>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</si>
  <si>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</si>
  <si>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</si>
  <si>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</si>
  <si>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</si>
  <si>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</si>
  <si>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</si>
  <si>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</si>
  <si>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</si>
  <si>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</si>
  <si>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</si>
  <si>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</si>
  <si>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</si>
  <si>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</si>
  <si>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</si>
  <si>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</si>
  <si>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</si>
  <si>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</si>
  <si>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</si>
  <si>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</si>
  <si>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</si>
  <si>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</si>
  <si>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</si>
  <si>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</si>
  <si>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</si>
  <si>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</si>
  <si>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</si>
  <si>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</si>
  <si>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</si>
  <si>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</si>
  <si>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</si>
  <si>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</si>
  <si>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</si>
  <si>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</si>
  <si>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</si>
  <si>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</si>
  <si>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</si>
  <si>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</si>
  <si>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</si>
  <si>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</si>
  <si>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</si>
  <si>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</si>
  <si>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</si>
  <si>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</si>
  <si>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</si>
  <si>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</si>
  <si>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</si>
  <si>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</si>
  <si>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</si>
  <si>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</si>
  <si>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</si>
  <si>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</si>
  <si>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</si>
  <si>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</si>
  <si>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</si>
  <si>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</si>
  <si>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</si>
  <si>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</si>
  <si>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</si>
  <si>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</si>
  <si>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</si>
  <si>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</si>
  <si>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</si>
  <si>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</si>
  <si>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</si>
  <si>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</si>
  <si>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</si>
  <si>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</si>
  <si>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</si>
  <si>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</si>
  <si>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</si>
  <si>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</si>
  <si>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</si>
  <si>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</si>
  <si>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</si>
  <si>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</si>
  <si>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</si>
  <si>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</si>
  <si>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</si>
  <si>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</si>
  <si>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</si>
  <si>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</si>
  <si>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</si>
  <si>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</si>
  <si>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</si>
  <si>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</si>
  <si>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</si>
  <si>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</si>
  <si>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</si>
  <si>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</si>
  <si>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</si>
  <si>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</si>
  <si>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</si>
  <si>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</si>
  <si>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</si>
  <si>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</si>
  <si>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</si>
  <si>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</si>
  <si>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</si>
  <si>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</si>
  <si>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</si>
  <si>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</si>
  <si>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</si>
  <si>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</si>
  <si>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</si>
  <si>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</si>
  <si>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</si>
  <si>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</si>
  <si>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</si>
  <si>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</si>
  <si>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</si>
  <si>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</si>
  <si>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</si>
  <si>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</si>
  <si>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</si>
  <si>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</si>
  <si>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</si>
  <si>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</si>
  <si>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</si>
  <si>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</si>
  <si>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</si>
  <si>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</si>
  <si>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</si>
  <si>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</si>
  <si>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</si>
  <si>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</si>
  <si>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</si>
  <si>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</si>
  <si>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</si>
  <si>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</si>
  <si>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</si>
  <si>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</si>
  <si>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</si>
  <si>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</si>
  <si>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</si>
  <si>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</si>
  <si>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</si>
  <si>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</si>
  <si>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</si>
  <si>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</si>
  <si>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</si>
  <si>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</si>
  <si>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</si>
  <si>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</si>
  <si>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</si>
  <si>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</si>
  <si>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</si>
  <si>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</si>
  <si>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</si>
  <si>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</si>
  <si>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</si>
  <si>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</si>
  <si>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</si>
  <si>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</si>
  <si>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</si>
  <si>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</si>
  <si>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</si>
  <si>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</si>
  <si>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</si>
  <si>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</si>
  <si>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</si>
  <si>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</si>
  <si>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</si>
  <si>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</si>
  <si>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</si>
  <si>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</si>
  <si>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</si>
  <si>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</si>
  <si>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</si>
  <si>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</si>
  <si>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</si>
  <si>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</si>
  <si>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</si>
  <si>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</si>
  <si>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</si>
  <si>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</si>
  <si>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</si>
  <si>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</si>
  <si>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</si>
  <si>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</si>
  <si>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</si>
  <si>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</si>
  <si>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</si>
  <si>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</si>
  <si>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</si>
  <si>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</si>
  <si>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</si>
  <si>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</si>
  <si>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</si>
  <si>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</si>
  <si>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</si>
  <si>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</si>
  <si>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</si>
  <si>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</si>
  <si>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</si>
  <si>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</si>
  <si>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</si>
  <si>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</si>
  <si>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</si>
  <si>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</si>
  <si>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</si>
  <si>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</si>
  <si>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</si>
  <si>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</si>
  <si>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</si>
  <si>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</si>
  <si>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</si>
  <si>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</si>
  <si>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</si>
  <si>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</si>
  <si>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</si>
  <si>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</si>
  <si>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</si>
  <si>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</si>
  <si>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</si>
  <si>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</si>
  <si>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</si>
  <si>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</si>
  <si>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</si>
  <si>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</si>
  <si>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</si>
  <si>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</si>
  <si>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</si>
  <si>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</si>
  <si>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</si>
  <si>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</si>
  <si>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</si>
  <si>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</si>
  <si>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</si>
  <si>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</si>
  <si>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</si>
  <si>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</si>
  <si>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</si>
  <si>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</si>
  <si>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</si>
  <si>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</si>
  <si>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</si>
  <si>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</si>
  <si>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</si>
  <si>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</si>
  <si>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</si>
  <si>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</si>
  <si>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</si>
  <si>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</si>
  <si>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</si>
  <si>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</si>
  <si>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</si>
  <si>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</si>
  <si>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</si>
  <si>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</si>
  <si>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</si>
  <si>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</si>
  <si>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</si>
  <si>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</si>
  <si>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</si>
  <si>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</si>
  <si>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</si>
  <si>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</si>
  <si>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</si>
  <si>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</si>
  <si>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</si>
  <si>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</si>
  <si>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</si>
  <si>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</si>
  <si>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</si>
  <si>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</si>
  <si>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</si>
  <si>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</si>
  <si>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</si>
  <si>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</si>
  <si>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</si>
  <si>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</si>
  <si>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</si>
  <si>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</si>
  <si>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</si>
  <si>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</si>
  <si>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</si>
  <si>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</si>
  <si>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</si>
  <si>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</si>
  <si>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</si>
  <si>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</si>
  <si>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</si>
  <si>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</si>
  <si>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</si>
  <si>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</si>
  <si>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</si>
  <si>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</si>
  <si>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</si>
  <si>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</si>
  <si>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</si>
  <si>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</si>
  <si>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</si>
  <si>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</si>
  <si>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</si>
  <si>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</si>
  <si>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</si>
  <si>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</si>
  <si>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</si>
  <si>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</si>
  <si>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</si>
  <si>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</si>
  <si>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</si>
  <si>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</si>
  <si>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</si>
  <si>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</si>
  <si>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</si>
  <si>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</si>
  <si>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</si>
  <si>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</si>
  <si>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</si>
  <si>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</si>
  <si>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</si>
  <si>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</si>
  <si>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</si>
  <si>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</si>
  <si>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</si>
  <si>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</si>
  <si>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</si>
  <si>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</si>
  <si>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</si>
  <si>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</si>
  <si>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</si>
  <si>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</si>
  <si>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</si>
  <si>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</si>
  <si>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</si>
  <si>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</si>
  <si>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</si>
  <si>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</si>
  <si>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</si>
  <si>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</si>
  <si>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</si>
  <si>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</si>
  <si>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</si>
  <si>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</si>
  <si>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</si>
  <si>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</si>
  <si>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</si>
  <si>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</si>
  <si>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</si>
  <si>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</si>
  <si>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</si>
  <si>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</si>
  <si>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</si>
  <si>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</si>
  <si>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</si>
  <si>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</si>
  <si>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</si>
  <si>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</si>
  <si>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</si>
  <si>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</si>
  <si>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</si>
  <si>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</si>
  <si>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</si>
  <si>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</si>
  <si>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</si>
  <si>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</si>
  <si>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</si>
  <si>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</si>
  <si>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</si>
  <si>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</si>
  <si>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</si>
  <si>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</si>
  <si>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</si>
  <si>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</si>
  <si>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</si>
  <si>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</si>
  <si>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</si>
  <si>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</si>
  <si>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</si>
  <si>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</si>
  <si>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</si>
  <si>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</si>
  <si>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</si>
  <si>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</si>
  <si>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</si>
  <si>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</si>
  <si>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</si>
  <si>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</si>
  <si>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</si>
  <si>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</si>
  <si>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</si>
  <si>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</si>
  <si>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</si>
  <si>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</si>
  <si>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</si>
  <si>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</si>
  <si>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</si>
  <si>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</si>
  <si>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</si>
  <si>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</si>
  <si>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</si>
  <si>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</si>
  <si>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</si>
  <si>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</si>
  <si>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</si>
  <si>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</si>
  <si>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</si>
  <si>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</si>
  <si>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</si>
  <si>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</si>
  <si>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</si>
  <si>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</si>
  <si>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</si>
  <si>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</si>
  <si>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</si>
  <si>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</si>
  <si>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</si>
  <si>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</si>
  <si>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</si>
  <si>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</si>
  <si>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</si>
  <si>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</si>
  <si>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</si>
  <si>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</si>
  <si>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</si>
  <si>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</si>
  <si>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</si>
  <si>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</si>
  <si>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</si>
  <si>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</si>
  <si>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</si>
  <si>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</si>
  <si>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</si>
  <si>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</si>
  <si>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</si>
  <si>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</si>
  <si>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</si>
  <si>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</si>
  <si>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</si>
  <si>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</si>
  <si>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</si>
  <si>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</si>
  <si>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</si>
  <si>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</si>
  <si>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</si>
  <si>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</si>
  <si>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</si>
  <si>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</si>
  <si>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</si>
  <si>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</si>
  <si>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</si>
  <si>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</si>
  <si>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</si>
  <si>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</si>
  <si>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</si>
  <si>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</si>
  <si>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</si>
  <si>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</si>
  <si>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</si>
  <si>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</si>
  <si>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</si>
  <si>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</si>
  <si>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</si>
  <si>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</si>
  <si>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</si>
  <si>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</si>
  <si>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</si>
  <si>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</si>
  <si>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</si>
  <si>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</si>
  <si>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</si>
  <si>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</si>
  <si>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</si>
  <si>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</si>
  <si>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</si>
  <si>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</si>
  <si>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</si>
  <si>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</si>
  <si>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</si>
  <si>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</si>
  <si>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</si>
  <si>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</si>
  <si>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</si>
  <si>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</si>
  <si>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</si>
  <si>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</si>
  <si>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</si>
  <si>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</si>
  <si>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</si>
  <si>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</si>
  <si>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</si>
  <si>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</si>
  <si>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</si>
  <si>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</si>
  <si>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</si>
  <si>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</si>
  <si>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</si>
  <si>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</si>
  <si>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</si>
  <si>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</si>
  <si>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</si>
  <si>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</si>
  <si>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</si>
  <si>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</si>
  <si>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</si>
  <si>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</si>
  <si>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</si>
  <si>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</si>
  <si>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</si>
  <si>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</si>
  <si>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</si>
  <si>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</si>
  <si>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</si>
  <si>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</si>
  <si>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</si>
  <si>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</si>
  <si>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</si>
  <si>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</si>
  <si>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</si>
  <si>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</si>
  <si>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</si>
  <si>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</si>
  <si>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</si>
  <si>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</si>
  <si>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</si>
  <si>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</si>
  <si>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</si>
  <si>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</si>
  <si>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</si>
  <si>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</si>
  <si>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</si>
  <si>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</si>
  <si>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</si>
  <si>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</si>
  <si>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</si>
  <si>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</si>
  <si>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</si>
  <si>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</si>
  <si>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</si>
  <si>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</si>
  <si>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</si>
  <si>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</si>
  <si>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</si>
  <si>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</si>
  <si>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</si>
  <si>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</si>
  <si>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</si>
  <si>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</si>
  <si>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</si>
  <si>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</si>
  <si>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</si>
  <si>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</si>
  <si>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</si>
  <si>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</si>
  <si>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</si>
  <si>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</si>
  <si>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</si>
  <si>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</si>
  <si>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</si>
  <si>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</si>
  <si>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</si>
  <si>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</si>
  <si>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</si>
  <si>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</si>
  <si>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</si>
  <si>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</si>
  <si>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</si>
  <si>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</si>
  <si>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</si>
  <si>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</si>
  <si>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</si>
  <si>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</si>
  <si>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</si>
  <si>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</si>
  <si>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</si>
  <si>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</si>
  <si>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</si>
  <si>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</si>
  <si>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</si>
  <si>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</si>
  <si>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</si>
  <si>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</si>
  <si>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</si>
  <si>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</si>
  <si>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</si>
  <si>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</si>
  <si>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</si>
  <si>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</si>
  <si>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</si>
  <si>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</si>
  <si>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</si>
  <si>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</si>
  <si>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</si>
  <si>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</si>
  <si>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</si>
  <si>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</si>
  <si>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</si>
  <si>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</si>
  <si>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</si>
  <si>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</si>
  <si>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</si>
  <si>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</si>
  <si>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</si>
  <si>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</si>
  <si>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</si>
  <si>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</si>
  <si>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</si>
  <si>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</si>
  <si>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</si>
  <si>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</si>
  <si>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</si>
  <si>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</si>
  <si>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</si>
  <si>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</si>
  <si>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</si>
  <si>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</si>
  <si>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</si>
  <si>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</si>
  <si>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</si>
  <si>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</si>
  <si>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</si>
  <si>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</si>
  <si>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</si>
  <si>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</si>
  <si>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</si>
  <si>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</si>
  <si>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</si>
  <si>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</si>
  <si>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</si>
  <si>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</si>
  <si>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</si>
  <si>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</si>
  <si>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</si>
  <si>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</si>
  <si>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</si>
  <si>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</si>
  <si>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</si>
  <si>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</si>
  <si>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</si>
  <si>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</si>
  <si>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</si>
  <si>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</si>
  <si>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</si>
  <si>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</si>
  <si>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</si>
  <si>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</si>
  <si>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</si>
  <si>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</si>
  <si>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</si>
  <si>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</si>
  <si>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</si>
  <si>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</si>
  <si>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</si>
  <si>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</si>
  <si>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</si>
  <si>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</si>
  <si>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</si>
  <si>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</si>
  <si>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</si>
  <si>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</si>
  <si>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</si>
  <si>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</si>
  <si>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</si>
  <si>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</si>
  <si>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</si>
  <si>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</si>
  <si>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</si>
  <si>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</si>
  <si>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</si>
  <si>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</si>
  <si>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</si>
  <si>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</si>
  <si>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</si>
  <si>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</si>
  <si>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</si>
  <si>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</si>
  <si>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</si>
  <si>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</si>
  <si>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</si>
  <si>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</si>
  <si>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</si>
  <si>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</si>
  <si>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</si>
  <si>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</si>
  <si>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</si>
  <si>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</si>
  <si>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</si>
  <si>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</si>
  <si>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</si>
  <si>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</si>
  <si>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</si>
  <si>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</si>
  <si>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</si>
  <si>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</si>
  <si>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</si>
  <si>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</si>
  <si>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</si>
  <si>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</si>
  <si>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</si>
  <si>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</si>
  <si>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</si>
  <si>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</si>
  <si>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</si>
  <si>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</si>
  <si>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</si>
  <si>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</si>
  <si>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</si>
  <si>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</si>
  <si>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</si>
  <si>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</si>
  <si>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</si>
  <si>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</si>
  <si>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</si>
  <si>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</si>
  <si>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</si>
  <si>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</si>
  <si>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</si>
  <si>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</si>
  <si>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</si>
  <si>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</si>
  <si>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</si>
  <si>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</si>
  <si>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</si>
  <si>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</si>
  <si>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</si>
  <si>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</si>
  <si>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</si>
  <si>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</si>
  <si>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</si>
  <si>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</si>
  <si>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</si>
  <si>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</si>
  <si>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</si>
  <si>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</si>
  <si>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</si>
  <si>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</si>
  <si>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</si>
  <si>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</si>
  <si>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</si>
  <si>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</si>
  <si>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</si>
  <si>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</si>
  <si>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</si>
  <si>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</si>
  <si>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</si>
  <si>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</si>
  <si>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</si>
  <si>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</si>
  <si>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</si>
  <si>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</si>
  <si>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</si>
  <si>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</si>
  <si>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</si>
  <si>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</si>
  <si>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</si>
  <si>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</si>
  <si>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</si>
  <si>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</si>
  <si>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</si>
  <si>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</si>
  <si>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</si>
  <si>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</si>
  <si>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</si>
  <si>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</si>
  <si>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</si>
  <si>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</si>
  <si>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</si>
  <si>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</si>
  <si>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</si>
  <si>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</si>
  <si>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</si>
  <si>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</si>
  <si>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</si>
  <si>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</si>
  <si>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</si>
  <si>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</si>
  <si>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</si>
  <si>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</si>
  <si>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</si>
  <si>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</si>
  <si>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</si>
  <si>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</si>
  <si>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</si>
  <si>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</si>
  <si>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</si>
  <si>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</si>
  <si>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</si>
  <si>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</si>
  <si>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</si>
  <si>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</si>
  <si>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</si>
  <si>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</si>
  <si>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</si>
  <si>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</si>
  <si>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</si>
  <si>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</si>
  <si>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</si>
  <si>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</si>
  <si>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</si>
  <si>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</si>
  <si>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</si>
  <si>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</si>
  <si>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</si>
  <si>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</si>
  <si>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</si>
  <si>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</si>
  <si>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</si>
  <si>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</si>
  <si>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</si>
  <si>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</si>
  <si>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</si>
  <si>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</si>
  <si>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</si>
  <si>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</si>
  <si>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</si>
  <si>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</si>
  <si>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</si>
  <si>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</si>
  <si>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</si>
  <si>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</si>
  <si>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</si>
  <si>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</si>
  <si>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</si>
  <si>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</si>
  <si>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</si>
  <si>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</si>
  <si>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</si>
  <si>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</si>
  <si>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</si>
  <si>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</si>
  <si>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</si>
  <si>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</si>
  <si>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</si>
  <si>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</si>
  <si>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</si>
  <si>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</si>
  <si>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</si>
  <si>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</si>
  <si>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</si>
  <si>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</si>
  <si>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</si>
  <si>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</si>
  <si>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</si>
  <si>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</si>
  <si>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</si>
  <si>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</si>
  <si>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</si>
  <si>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</si>
  <si>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</si>
  <si>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</si>
  <si>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</si>
  <si>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</si>
  <si>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</si>
  <si>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</si>
  <si>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</si>
  <si>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</si>
  <si>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</si>
  <si>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</si>
  <si>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</si>
  <si>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</si>
  <si>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</si>
  <si>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</si>
  <si>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</si>
  <si>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</si>
  <si>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</si>
  <si>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</si>
  <si>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</si>
  <si>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</si>
  <si>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</si>
  <si>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</si>
  <si>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</si>
  <si>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</si>
  <si>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</si>
  <si>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</si>
  <si>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</si>
  <si>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</si>
  <si>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</si>
  <si>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</si>
  <si>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</si>
  <si>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</si>
  <si>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</si>
  <si>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</si>
  <si>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</si>
  <si>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</si>
  <si>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</si>
  <si>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</si>
  <si>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</si>
  <si>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</si>
  <si>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</si>
  <si>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</si>
  <si>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</si>
  <si>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</si>
  <si>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</si>
  <si>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</si>
  <si>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</si>
  <si>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</si>
  <si>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</si>
  <si>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</si>
  <si>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</si>
  <si>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</si>
  <si>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</si>
  <si>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</si>
  <si>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</si>
  <si>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</si>
  <si>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</si>
  <si>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</si>
  <si>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</si>
  <si>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</si>
  <si>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</si>
  <si>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</si>
  <si>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</si>
  <si>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</si>
  <si>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</si>
  <si>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</si>
  <si>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</si>
  <si>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</si>
  <si>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</si>
  <si>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</si>
  <si>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</si>
  <si>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</si>
  <si>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</si>
  <si>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</si>
  <si>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</si>
  <si>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</si>
  <si>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</si>
  <si>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</si>
  <si>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</si>
  <si>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</si>
  <si>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</si>
  <si>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</si>
  <si>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</si>
  <si>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</si>
  <si>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</si>
  <si>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</si>
  <si>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</si>
  <si>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</si>
  <si>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</si>
  <si>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</si>
  <si>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</si>
  <si>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</si>
  <si>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</si>
  <si>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</si>
  <si>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</si>
  <si>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</si>
  <si>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</si>
  <si>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</si>
  <si>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</si>
  <si>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</si>
  <si>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</si>
  <si>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</si>
  <si>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</si>
  <si>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</si>
  <si>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</si>
  <si>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</si>
  <si>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</si>
  <si>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</si>
  <si>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</si>
  <si>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</si>
  <si>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</si>
  <si>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</si>
  <si>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</si>
  <si>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</si>
  <si>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</si>
  <si>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</si>
  <si>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</si>
  <si>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</si>
  <si>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</si>
  <si>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</si>
  <si>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</si>
  <si>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</si>
  <si>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</si>
  <si>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</si>
  <si>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</si>
  <si>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</si>
  <si>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</si>
  <si>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</si>
  <si>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</si>
  <si>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</si>
  <si>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</si>
  <si>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</si>
  <si>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</si>
  <si>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</si>
  <si>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</si>
  <si>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</si>
  <si>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</si>
  <si>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</si>
  <si>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</si>
  <si>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</si>
  <si>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</si>
  <si>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</si>
  <si>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</si>
  <si>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</si>
  <si>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</si>
  <si>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</si>
  <si>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</si>
  <si>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</si>
  <si>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</si>
  <si>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</si>
  <si>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</si>
  <si>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</si>
  <si>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</si>
  <si>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</si>
  <si>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</si>
  <si>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</si>
  <si>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</si>
  <si>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</si>
  <si>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</si>
  <si>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</si>
  <si>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</si>
  <si>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</si>
  <si>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</si>
  <si>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</si>
  <si>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</si>
  <si>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</si>
  <si>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</si>
  <si>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</si>
  <si>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</si>
  <si>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</si>
  <si>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</si>
  <si>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</si>
  <si>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</si>
  <si>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</si>
  <si>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</si>
  <si>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</si>
  <si>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</si>
  <si>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</si>
  <si>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</si>
  <si>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</si>
  <si>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</si>
  <si>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</si>
  <si>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</si>
  <si>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</si>
  <si>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</si>
  <si>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</si>
  <si>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</si>
  <si>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</si>
  <si>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</si>
  <si>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</si>
  <si>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</si>
  <si>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</si>
  <si>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</si>
  <si>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</si>
  <si>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</si>
  <si>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</si>
  <si>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</si>
  <si>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</si>
  <si>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</si>
  <si>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</si>
  <si>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</si>
  <si>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</si>
  <si>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</si>
  <si>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</si>
  <si>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</si>
  <si>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</si>
  <si>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</si>
  <si>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</si>
  <si>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</si>
  <si>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</si>
  <si>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</si>
  <si>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</si>
  <si>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</si>
  <si>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</si>
  <si>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</si>
  <si>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</si>
  <si>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</si>
  <si>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</si>
  <si>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</si>
  <si>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</si>
  <si>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</si>
  <si>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</si>
  <si>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</si>
  <si>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</si>
  <si>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</si>
  <si>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</si>
  <si>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</si>
  <si>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</si>
  <si>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</si>
  <si>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</si>
  <si>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</si>
  <si>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</si>
  <si>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</si>
  <si>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</si>
  <si>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</si>
  <si>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</si>
  <si>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</si>
  <si>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</si>
  <si>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</si>
  <si>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</si>
  <si>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</si>
  <si>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</si>
  <si>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</si>
  <si>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</si>
  <si>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</si>
  <si>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</si>
  <si>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</si>
  <si>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</si>
  <si>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</si>
  <si>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</si>
  <si>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</si>
  <si>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</si>
  <si>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</si>
  <si>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</si>
  <si>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</si>
  <si>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</si>
  <si>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</si>
  <si>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</si>
  <si>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</si>
  <si>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</si>
  <si>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</si>
  <si>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</si>
  <si>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</si>
  <si>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</si>
  <si>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</si>
  <si>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</si>
  <si>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</si>
  <si>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</si>
  <si>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</si>
  <si>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</si>
  <si>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</si>
  <si>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</si>
  <si>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</si>
  <si>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</si>
  <si>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</si>
  <si>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</si>
  <si>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</si>
  <si>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</si>
  <si>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</si>
  <si>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</si>
  <si>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</si>
  <si>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</si>
  <si>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</si>
  <si>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</si>
  <si>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</si>
  <si>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</si>
  <si>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</si>
  <si>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</si>
  <si>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</si>
  <si>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</si>
  <si>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</si>
  <si>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</si>
  <si>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</si>
  <si>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</si>
  <si>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</si>
  <si>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</si>
  <si>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</si>
  <si>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</si>
  <si>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</si>
  <si>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</si>
  <si>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</si>
  <si>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</si>
  <si>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</si>
  <si>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</si>
  <si>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</si>
  <si>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</si>
  <si>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</si>
  <si>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</si>
  <si>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</si>
  <si>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</si>
  <si>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</si>
  <si>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</si>
  <si>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</si>
  <si>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</si>
  <si>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</si>
  <si>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</si>
  <si>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</si>
  <si>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</si>
  <si>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</si>
  <si>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</si>
  <si>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</si>
  <si>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</si>
  <si>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</si>
  <si>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</si>
  <si>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</si>
  <si>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</si>
  <si>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</si>
  <si>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</si>
  <si>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</si>
  <si>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</si>
  <si>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</si>
  <si>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</si>
  <si>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</si>
  <si>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</si>
  <si>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</si>
  <si>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</si>
  <si>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</si>
  <si>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</si>
  <si>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</si>
  <si>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</si>
  <si>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</si>
  <si>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</si>
  <si>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</si>
  <si>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</si>
  <si>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</si>
  <si>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</si>
  <si>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</si>
  <si>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</si>
  <si>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</si>
  <si>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</si>
  <si>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</si>
  <si>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</si>
  <si>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</si>
  <si>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</si>
  <si>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</si>
  <si>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</si>
  <si>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</si>
  <si>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</si>
  <si>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</si>
  <si>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</si>
  <si>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</si>
  <si>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</si>
  <si>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</si>
  <si>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</si>
  <si>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</si>
  <si>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</si>
  <si>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</si>
  <si>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</si>
  <si>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</si>
  <si>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</si>
  <si>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</si>
  <si>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</si>
  <si>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</si>
  <si>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</si>
  <si>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</si>
  <si>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</si>
  <si>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</si>
  <si>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</si>
  <si>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</si>
  <si>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</si>
  <si>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</si>
  <si>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</si>
  <si>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</si>
  <si>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</si>
  <si>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</si>
  <si>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</si>
  <si>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</si>
  <si>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</si>
  <si>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</si>
  <si>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</si>
  <si>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</si>
  <si>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</si>
  <si>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</si>
  <si>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</si>
  <si>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</si>
  <si>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</si>
  <si>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</si>
  <si>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</si>
  <si>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</si>
  <si>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</si>
  <si>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</si>
  <si>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</si>
  <si>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</si>
  <si>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</si>
  <si>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</si>
  <si>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</si>
  <si>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</si>
  <si>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</si>
  <si>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</si>
  <si>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</si>
  <si>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</si>
  <si>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</si>
  <si>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</si>
  <si>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</si>
  <si>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</si>
  <si>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</si>
  <si>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</si>
  <si>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</si>
  <si>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</si>
  <si>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</si>
  <si>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</si>
  <si>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</si>
  <si>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</si>
  <si>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</si>
  <si>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</si>
  <si>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</si>
  <si>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</si>
  <si>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</si>
  <si>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</si>
  <si>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</si>
  <si>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</si>
  <si>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</si>
  <si>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</si>
  <si>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</si>
  <si>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</si>
  <si>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</si>
  <si>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</si>
  <si>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</si>
  <si>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</si>
  <si>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</si>
  <si>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</si>
  <si>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</si>
  <si>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</si>
  <si>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</si>
  <si>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</si>
  <si>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</si>
  <si>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</si>
  <si>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</si>
  <si>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</si>
  <si>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</si>
  <si>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</si>
  <si>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</si>
  <si>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</si>
  <si>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</si>
  <si>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</si>
  <si>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</si>
  <si>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</si>
  <si>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</si>
  <si>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</si>
  <si>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</si>
  <si>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</si>
  <si>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</si>
  <si>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</si>
  <si>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</si>
  <si>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</si>
  <si>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</si>
  <si>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</si>
  <si>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</si>
  <si>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</si>
  <si>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</si>
  <si>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</si>
  <si>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</si>
  <si>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</si>
  <si>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</si>
  <si>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</si>
  <si>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</si>
  <si>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</si>
  <si>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</si>
  <si>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</si>
  <si>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</si>
  <si>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</si>
  <si>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</si>
  <si>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</si>
  <si>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</si>
  <si>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</si>
  <si>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</si>
  <si>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</si>
  <si>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</si>
  <si>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</si>
  <si>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</si>
  <si>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</si>
  <si>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</si>
  <si>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</si>
  <si>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</si>
  <si>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</si>
  <si>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</si>
  <si>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</si>
  <si>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</si>
  <si>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</si>
  <si>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</si>
  <si>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</si>
  <si>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</si>
  <si>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</si>
  <si>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</si>
  <si>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</si>
  <si>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</si>
  <si>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</si>
  <si>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</si>
  <si>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</si>
  <si>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</si>
  <si>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</si>
  <si>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</si>
  <si>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</si>
  <si>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</si>
  <si>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</si>
  <si>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</si>
  <si>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</si>
  <si>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</si>
  <si>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</si>
  <si>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</si>
  <si>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</si>
  <si>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</si>
  <si>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</si>
  <si>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</si>
  <si>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</si>
  <si>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</si>
  <si>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</si>
  <si>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</si>
  <si>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</si>
  <si>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</si>
  <si>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</si>
  <si>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</si>
  <si>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</si>
  <si>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</si>
  <si>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</si>
  <si>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</si>
  <si>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</si>
  <si>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</si>
  <si>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</si>
  <si>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</si>
  <si>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</si>
  <si>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</si>
  <si>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</si>
  <si>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</si>
  <si>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</si>
  <si>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</si>
  <si>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</si>
  <si>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</si>
  <si>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</si>
  <si>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</si>
  <si>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</si>
  <si>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</si>
  <si>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</si>
  <si>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</si>
  <si>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</si>
  <si>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</si>
  <si>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</si>
  <si>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</si>
  <si>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</si>
  <si>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</si>
  <si>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</si>
  <si>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</si>
  <si>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</si>
  <si>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</si>
  <si>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</si>
  <si>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</si>
  <si>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</si>
  <si>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</si>
  <si>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</si>
  <si>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</si>
  <si>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</si>
  <si>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</si>
  <si>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</si>
  <si>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</si>
  <si>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</si>
  <si>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</si>
  <si>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</si>
  <si>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</si>
  <si>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</si>
  <si>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</si>
  <si>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</si>
  <si>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</si>
  <si>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</si>
  <si>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</si>
  <si>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</si>
  <si>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</si>
  <si>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</si>
  <si>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</si>
  <si>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</si>
  <si>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</si>
  <si>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</si>
  <si>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</si>
  <si>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</si>
  <si>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</si>
  <si>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</si>
  <si>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</si>
  <si>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</si>
  <si>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</si>
  <si>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</si>
  <si>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</si>
  <si>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</si>
  <si>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</si>
  <si>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</si>
  <si>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</si>
  <si>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</si>
  <si>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</si>
  <si>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</si>
  <si>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</si>
  <si>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</si>
  <si>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</si>
  <si>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</si>
  <si>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</si>
  <si>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</si>
  <si>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</si>
  <si>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</si>
  <si>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</si>
  <si>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</si>
  <si>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</si>
  <si>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</si>
  <si>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</si>
  <si>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</si>
  <si>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</si>
  <si>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</si>
  <si>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</si>
  <si>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</si>
  <si>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</si>
  <si>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</si>
  <si>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</si>
  <si>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</si>
  <si>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</si>
  <si>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</si>
  <si>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</si>
  <si>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</si>
  <si>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</si>
  <si>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</si>
  <si>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</si>
  <si>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</si>
  <si>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</si>
  <si>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</si>
  <si>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</si>
  <si>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</si>
  <si>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</si>
  <si>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</si>
  <si>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</si>
  <si>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</si>
  <si>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</si>
  <si>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</si>
  <si>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</si>
  <si>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</si>
  <si>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</si>
  <si>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</si>
  <si>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</si>
  <si>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</si>
  <si>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</si>
  <si>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</si>
  <si>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</si>
  <si>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</si>
  <si>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</si>
  <si>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</si>
  <si>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</si>
  <si>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</si>
  <si>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</si>
  <si>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</si>
  <si>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</si>
  <si>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</si>
  <si>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</si>
  <si>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</si>
  <si>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</si>
  <si>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</si>
  <si>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</si>
  <si>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</si>
  <si>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</si>
  <si>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</si>
  <si>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</si>
  <si>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</si>
  <si>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</si>
  <si>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</si>
  <si>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</si>
  <si>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</si>
  <si>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</si>
  <si>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</si>
  <si>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</si>
  <si>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</si>
  <si>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</si>
  <si>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</si>
  <si>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</si>
  <si>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</si>
  <si>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</si>
  <si>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</si>
  <si>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</si>
  <si>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</si>
  <si>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</si>
  <si>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</si>
  <si>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</si>
  <si>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</si>
  <si>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</si>
  <si>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</si>
  <si>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</si>
  <si>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</si>
  <si>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</si>
  <si>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</si>
  <si>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</si>
  <si>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</si>
  <si>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</si>
  <si>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</si>
  <si>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</si>
  <si>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</si>
  <si>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</si>
  <si>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</si>
  <si>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</si>
  <si>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</si>
  <si>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</si>
  <si>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</si>
  <si>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</si>
  <si>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</si>
  <si>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</si>
  <si>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</si>
  <si>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</si>
  <si>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</si>
  <si>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</si>
  <si>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</si>
  <si>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</si>
  <si>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</si>
  <si>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</si>
  <si>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</si>
  <si>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</si>
  <si>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</si>
  <si>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</si>
  <si>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</si>
  <si>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</si>
  <si>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</si>
  <si>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</si>
  <si>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</si>
  <si>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</si>
  <si>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</si>
  <si>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</si>
  <si>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</si>
  <si>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</si>
  <si>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</si>
  <si>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</si>
  <si>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</si>
  <si>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</si>
  <si>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</si>
  <si>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</si>
  <si>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</si>
  <si>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</si>
  <si>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</si>
  <si>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</si>
  <si>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</si>
  <si>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</si>
  <si>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</si>
  <si>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</si>
  <si>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</si>
  <si>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</si>
  <si>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</si>
  <si>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</si>
  <si>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</si>
  <si>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</si>
  <si>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</si>
  <si>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</si>
  <si>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</si>
  <si>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</si>
  <si>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</si>
  <si>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</si>
  <si>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</si>
  <si>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</si>
  <si>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</si>
  <si>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</si>
  <si>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</si>
  <si>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</si>
  <si>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</si>
  <si>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</si>
  <si>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</si>
  <si>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</si>
  <si>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</si>
  <si>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</si>
  <si>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</si>
  <si>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</si>
  <si>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</si>
  <si>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</si>
  <si>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</si>
  <si>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</si>
  <si>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</si>
  <si>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</si>
  <si>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</si>
  <si>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</si>
  <si>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</si>
  <si>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</si>
  <si>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</si>
  <si>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</si>
  <si>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</si>
  <si>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</si>
  <si>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</si>
  <si>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</si>
  <si>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</si>
  <si>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</si>
  <si>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</si>
  <si>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</si>
  <si>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</si>
  <si>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</si>
  <si>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</si>
  <si>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</si>
  <si>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</si>
  <si>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</si>
  <si>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</si>
  <si>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</si>
  <si>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</si>
  <si>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</si>
  <si>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</si>
  <si>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</si>
  <si>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</si>
  <si>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</si>
  <si>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</si>
  <si>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</si>
  <si>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</si>
  <si>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</si>
  <si>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</si>
  <si>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</si>
  <si>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</si>
  <si>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</si>
  <si>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</si>
  <si>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</si>
  <si>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</si>
  <si>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</si>
  <si>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</si>
  <si>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</si>
  <si>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</si>
  <si>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</si>
  <si>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</si>
  <si>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</si>
  <si>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</si>
  <si>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</si>
  <si>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</si>
  <si>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</si>
  <si>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</si>
  <si>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</si>
  <si>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</si>
  <si>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</si>
  <si>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</si>
  <si>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</si>
  <si>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</si>
  <si>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</si>
  <si>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</si>
  <si>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</si>
  <si>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</si>
  <si>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</si>
  <si>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</si>
  <si>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</si>
  <si>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</si>
  <si>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</si>
  <si>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</si>
  <si>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</si>
  <si>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</si>
  <si>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</si>
  <si>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</si>
  <si>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</si>
  <si>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</si>
  <si>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</si>
  <si>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</si>
  <si>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</si>
  <si>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</si>
  <si>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</si>
  <si>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</si>
  <si>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</si>
  <si>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</si>
  <si>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</si>
  <si>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</si>
  <si>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</si>
  <si>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</si>
  <si>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</si>
  <si>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</si>
  <si>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</si>
  <si>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</si>
  <si>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</si>
  <si>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</si>
  <si>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</si>
  <si>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</si>
  <si>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</si>
  <si>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</si>
  <si>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</si>
  <si>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</si>
  <si>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</si>
  <si>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</si>
  <si>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</si>
  <si>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</si>
  <si>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</si>
  <si>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</si>
  <si>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</si>
  <si>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</si>
  <si>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</si>
  <si>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</si>
  <si>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</si>
  <si>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</si>
  <si>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</si>
  <si>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</si>
  <si>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</si>
  <si>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</si>
  <si>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</si>
  <si>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</si>
  <si>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</si>
  <si>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</si>
  <si>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</si>
  <si>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</si>
  <si>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</si>
  <si>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</si>
  <si>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</si>
  <si>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</si>
  <si>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</si>
  <si>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</si>
  <si>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</si>
  <si>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</si>
  <si>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</si>
  <si>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</si>
  <si>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</si>
  <si>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</si>
  <si>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</si>
  <si>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</si>
  <si>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</si>
  <si>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</si>
  <si>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</si>
  <si>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</si>
  <si>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</si>
  <si>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</si>
  <si>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</si>
  <si>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</si>
  <si>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</si>
  <si>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</si>
  <si>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</si>
  <si>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</si>
  <si>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</si>
  <si>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</si>
  <si>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</si>
  <si>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</si>
  <si>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</si>
  <si>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</si>
  <si>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</si>
  <si>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</si>
  <si>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</si>
  <si>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</si>
  <si>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</si>
  <si>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</si>
  <si>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</si>
  <si>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</si>
  <si>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</si>
  <si>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</si>
  <si>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</si>
  <si>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</si>
  <si>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</si>
  <si>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</si>
  <si>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</si>
  <si>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</si>
  <si>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</si>
  <si>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</si>
  <si>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</si>
  <si>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</si>
  <si>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</si>
  <si>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</si>
  <si>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</si>
  <si>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</si>
  <si>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</si>
  <si>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</si>
  <si>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</si>
  <si>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</si>
  <si>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</si>
  <si>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</si>
  <si>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</si>
  <si>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</si>
  <si>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</si>
  <si>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</si>
  <si>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</si>
  <si>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</si>
  <si>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</si>
  <si>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</si>
  <si>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</si>
  <si>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</si>
  <si>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</si>
  <si>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</si>
  <si>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</si>
  <si>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</si>
  <si>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</si>
  <si>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</si>
  <si>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</si>
  <si>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</si>
  <si>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</si>
  <si>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</si>
  <si>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</si>
  <si>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</si>
  <si>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</si>
  <si>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</si>
  <si>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</si>
  <si>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</si>
  <si>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</si>
  <si>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</si>
  <si>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</si>
  <si>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</si>
  <si>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</si>
  <si>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</si>
  <si>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</si>
  <si>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</si>
  <si>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</si>
  <si>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</si>
  <si>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</si>
  <si>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</si>
  <si>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</si>
  <si>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</si>
  <si>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</si>
  <si>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</si>
  <si>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</si>
  <si>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</si>
  <si>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</si>
  <si>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</si>
  <si>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</si>
  <si>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</si>
  <si>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</si>
  <si>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</si>
  <si>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</si>
  <si>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</si>
  <si>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</si>
  <si>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</si>
  <si>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</si>
  <si>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</si>
  <si>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</si>
  <si>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</si>
  <si>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</si>
  <si>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</si>
  <si>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</si>
  <si>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</si>
  <si>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</si>
  <si>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</si>
  <si>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</si>
  <si>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</si>
  <si>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</si>
  <si>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</si>
  <si>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</si>
  <si>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</si>
  <si>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</si>
  <si>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</si>
  <si>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</si>
  <si>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</si>
  <si>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</si>
  <si>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</si>
  <si>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</si>
  <si>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</si>
  <si>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</si>
  <si>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</si>
  <si>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</si>
  <si>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</si>
  <si>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</si>
  <si>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</si>
  <si>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</si>
  <si>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</si>
  <si>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</si>
  <si>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</si>
  <si>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</si>
  <si>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</si>
  <si>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</si>
  <si>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</si>
  <si>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</si>
  <si>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</si>
  <si>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</si>
  <si>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</si>
  <si>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</si>
  <si>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</si>
  <si>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</si>
  <si>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</si>
  <si>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</si>
  <si>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</si>
  <si>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</si>
  <si>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</si>
  <si>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</si>
  <si>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</si>
  <si>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</si>
  <si>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</si>
  <si>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</si>
  <si>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</si>
  <si>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</si>
  <si>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</si>
  <si>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</si>
  <si>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</si>
  <si>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</si>
  <si>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</si>
  <si>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</si>
  <si>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</si>
  <si>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</si>
  <si>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</si>
  <si>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</si>
  <si>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</si>
  <si>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</si>
  <si>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</si>
  <si>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</si>
  <si>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</si>
  <si>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</si>
  <si>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</si>
  <si>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</si>
  <si>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</si>
  <si>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</si>
  <si>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</si>
  <si>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</si>
  <si>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</si>
  <si>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</si>
  <si>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</si>
  <si>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</si>
  <si>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</si>
  <si>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</si>
  <si>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</si>
  <si>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</si>
  <si>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</si>
  <si>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</si>
  <si>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</si>
  <si>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</si>
  <si>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</si>
  <si>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</si>
  <si>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</si>
  <si>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</si>
  <si>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</si>
  <si>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</si>
  <si>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</si>
  <si>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</si>
  <si>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</si>
  <si>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</si>
  <si>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</si>
  <si>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</si>
  <si>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</si>
  <si>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</si>
  <si>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</si>
  <si>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</si>
  <si>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</si>
  <si>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</si>
  <si>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</si>
  <si>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</si>
  <si>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</si>
  <si>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</si>
  <si>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</si>
  <si>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</si>
  <si>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</si>
  <si>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</si>
  <si>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</si>
  <si>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</si>
  <si>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</si>
  <si>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</si>
  <si>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</si>
  <si>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</si>
  <si>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</si>
  <si>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</si>
  <si>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</si>
  <si>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</si>
  <si>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</si>
  <si>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</si>
  <si>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</si>
  <si>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</si>
  <si>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</si>
  <si>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</si>
  <si>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</si>
  <si>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</si>
  <si>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</si>
  <si>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</si>
  <si>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</si>
  <si>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</si>
  <si>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</si>
  <si>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</si>
  <si>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</si>
  <si>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</si>
  <si>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</si>
  <si>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</si>
  <si>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</si>
  <si>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</si>
  <si>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</si>
  <si>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</si>
  <si>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</si>
  <si>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</si>
  <si>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</si>
  <si>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</si>
  <si>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</si>
  <si>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</si>
  <si>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</si>
  <si>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</si>
  <si>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</si>
  <si>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</si>
  <si>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</si>
  <si>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</si>
  <si>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</si>
  <si>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</si>
  <si>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</si>
  <si>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</si>
  <si>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</si>
  <si>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</si>
  <si>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</si>
  <si>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</si>
  <si>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</si>
  <si>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</si>
  <si>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</si>
  <si>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</si>
  <si>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</si>
  <si>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</si>
  <si>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</si>
  <si>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</si>
  <si>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</si>
  <si>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</si>
  <si>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</si>
  <si>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</si>
  <si>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</si>
  <si>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</si>
  <si>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</si>
  <si>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</si>
  <si>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</si>
  <si>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</si>
  <si>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</si>
  <si>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</si>
  <si>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</si>
  <si>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</si>
  <si>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</si>
  <si>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</si>
  <si>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</si>
  <si>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</si>
  <si>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</si>
  <si>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</si>
  <si>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</si>
  <si>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</si>
  <si>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</si>
  <si>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</si>
  <si>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</si>
  <si>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</si>
  <si>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</si>
  <si>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</si>
  <si>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</si>
  <si>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</si>
  <si>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</si>
  <si>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</si>
  <si>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</si>
  <si>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</si>
  <si>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</si>
  <si>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</si>
  <si>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</si>
  <si>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</si>
  <si>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</si>
  <si>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</si>
  <si>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</si>
  <si>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</si>
  <si>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</si>
  <si>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</si>
  <si>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</si>
  <si>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</si>
  <si>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</si>
  <si>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</si>
  <si>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</si>
  <si>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</si>
  <si>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</si>
  <si>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</si>
  <si>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</si>
  <si>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</si>
  <si>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</si>
  <si>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</si>
  <si>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</si>
  <si>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</si>
  <si>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</si>
  <si>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</si>
  <si>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</si>
  <si>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</si>
  <si>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</si>
  <si>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</si>
  <si>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</si>
  <si>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</si>
  <si>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</si>
  <si>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</si>
  <si>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</si>
  <si>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</si>
  <si>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</si>
  <si>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</si>
  <si>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</si>
  <si>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</si>
  <si>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</si>
  <si>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</si>
  <si>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</si>
  <si>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</si>
  <si>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</si>
  <si>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</si>
  <si>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</si>
  <si>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</si>
  <si>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</si>
  <si>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</si>
  <si>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</si>
  <si>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</si>
  <si>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</si>
  <si>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</si>
  <si>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</si>
  <si>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</si>
  <si>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</si>
  <si>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</si>
  <si>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</si>
  <si>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</si>
  <si>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</si>
  <si>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</si>
  <si>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</si>
  <si>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</si>
  <si>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</si>
  <si>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</si>
  <si>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</si>
  <si>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</si>
  <si>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</si>
  <si>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</si>
  <si>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</si>
  <si>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</si>
  <si>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</si>
  <si>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</si>
  <si>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</si>
  <si>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</si>
  <si>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</si>
  <si>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</si>
  <si>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</si>
  <si>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</si>
  <si>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</si>
  <si>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</si>
  <si>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</si>
  <si>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</si>
  <si>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</si>
  <si>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</si>
  <si>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</si>
  <si>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</si>
  <si>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</si>
  <si>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</si>
  <si>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</si>
  <si>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</si>
  <si>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</si>
  <si>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</si>
  <si>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</si>
  <si>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</si>
  <si>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</si>
  <si>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</si>
  <si>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</si>
  <si>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</si>
  <si>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</si>
  <si>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</si>
  <si>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</si>
  <si>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</si>
  <si>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</si>
  <si>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</si>
  <si>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</si>
  <si>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</si>
  <si>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</si>
  <si>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</si>
  <si>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</si>
  <si>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</si>
  <si>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</si>
  <si>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</si>
  <si>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</si>
  <si>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</si>
  <si>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</si>
  <si>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</si>
  <si>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</si>
  <si>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</si>
  <si>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</si>
  <si>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</si>
  <si>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</si>
  <si>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</si>
  <si>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</si>
  <si>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</si>
  <si>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</si>
  <si>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</si>
  <si>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</si>
  <si>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</si>
  <si>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</si>
  <si>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</si>
  <si>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</si>
  <si>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</si>
  <si>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</si>
  <si>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</si>
  <si>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</si>
  <si>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</si>
  <si>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</si>
  <si>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</si>
  <si>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</si>
  <si>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</si>
  <si>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</si>
  <si>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</si>
  <si>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</si>
  <si>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</si>
  <si>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</si>
  <si>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</si>
  <si>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</si>
  <si>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</si>
  <si>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</si>
  <si>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</si>
  <si>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</si>
  <si>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</si>
  <si>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</si>
  <si>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</si>
  <si>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</si>
  <si>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</si>
  <si>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</si>
  <si>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</si>
  <si>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</si>
  <si>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</si>
  <si>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</si>
  <si>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</si>
  <si>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</si>
  <si>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</si>
  <si>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</si>
  <si>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</si>
  <si>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</si>
  <si>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</si>
  <si>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</si>
  <si>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</si>
  <si>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</si>
  <si>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</si>
  <si>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</si>
  <si>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</si>
  <si>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</si>
  <si>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</si>
  <si>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</si>
  <si>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</si>
  <si>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</si>
  <si>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</si>
  <si>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</si>
  <si>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</si>
  <si>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</si>
  <si>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</si>
  <si>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</si>
  <si>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</si>
  <si>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</si>
  <si>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</si>
  <si>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</si>
  <si>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</si>
  <si>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</si>
  <si>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</si>
  <si>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</si>
  <si>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</si>
  <si>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</si>
  <si>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</si>
  <si>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</si>
  <si>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</si>
  <si>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</si>
  <si>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</si>
  <si>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</si>
  <si>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</si>
  <si>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</si>
  <si>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</si>
  <si>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</si>
  <si>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</si>
  <si>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</si>
  <si>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</si>
  <si>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</si>
  <si>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</si>
  <si>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</si>
  <si>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</si>
  <si>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</si>
  <si>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</si>
  <si>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</si>
  <si>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</si>
  <si>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</si>
  <si>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</si>
  <si>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</si>
  <si>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</si>
  <si>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</si>
  <si>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</si>
  <si>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</si>
  <si>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</si>
  <si>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</si>
  <si>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</si>
  <si>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</si>
  <si>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</si>
  <si>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</si>
  <si>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</si>
  <si>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</si>
  <si>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</si>
  <si>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</si>
  <si>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</si>
  <si>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</si>
  <si>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</si>
  <si>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</si>
  <si>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</si>
  <si>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</si>
  <si>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</si>
  <si>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</si>
  <si>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</si>
  <si>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</si>
  <si>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</si>
  <si>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</si>
  <si>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</si>
  <si>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</si>
  <si>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</si>
  <si>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</si>
  <si>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</si>
  <si>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</si>
  <si>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</si>
  <si>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</si>
  <si>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</si>
  <si>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</si>
  <si>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</si>
  <si>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</si>
  <si>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</si>
  <si>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</si>
  <si>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</si>
  <si>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</si>
  <si>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</si>
  <si>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</si>
  <si>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</si>
  <si>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</si>
  <si>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</si>
  <si>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</si>
  <si>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</si>
  <si>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</si>
  <si>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</si>
  <si>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</si>
  <si>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</si>
  <si>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</si>
  <si>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</si>
  <si>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</si>
  <si>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</si>
  <si>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</si>
  <si>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</si>
  <si>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</si>
  <si>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</si>
  <si>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</si>
  <si>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</si>
  <si>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</si>
  <si>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</si>
  <si>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</si>
  <si>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</si>
  <si>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</si>
  <si>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</si>
  <si>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</si>
  <si>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</si>
  <si>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</si>
  <si>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</si>
  <si>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</si>
  <si>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</si>
  <si>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</si>
  <si>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</si>
  <si>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</si>
  <si>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</si>
  <si>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</si>
  <si>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</si>
  <si>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</si>
  <si>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</si>
  <si>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</si>
  <si>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</si>
  <si>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</si>
  <si>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</si>
  <si>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</si>
  <si>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</si>
  <si>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</si>
  <si>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</si>
  <si>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</si>
  <si>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</si>
  <si>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</si>
  <si>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</si>
  <si>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</si>
  <si>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</si>
  <si>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</si>
  <si>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</si>
  <si>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</si>
  <si>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</si>
  <si>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</si>
  <si>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</si>
  <si>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</si>
  <si>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</si>
  <si>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</si>
  <si>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</si>
  <si>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</si>
  <si>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</si>
  <si>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</si>
  <si>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</si>
  <si>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</si>
  <si>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</si>
  <si>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</si>
  <si>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</si>
  <si>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</si>
  <si>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</si>
  <si>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</si>
  <si>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</si>
  <si>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</si>
  <si>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</si>
  <si>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</si>
  <si>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</si>
  <si>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</si>
  <si>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</si>
  <si>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</si>
  <si>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</si>
  <si>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</si>
  <si>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</si>
  <si>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</si>
  <si>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</si>
  <si>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</si>
  <si>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</si>
  <si>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</si>
  <si>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</si>
  <si>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</si>
  <si>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</si>
  <si>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</si>
  <si>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</si>
  <si>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</si>
  <si>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</si>
  <si>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</si>
  <si>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</si>
  <si>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</si>
  <si>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</si>
  <si>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</si>
  <si>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</si>
  <si>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</si>
  <si>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</si>
  <si>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</si>
  <si>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</si>
  <si>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</si>
  <si>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</si>
  <si>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</si>
  <si>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</si>
  <si>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</si>
  <si>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</si>
  <si>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</si>
  <si>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</si>
  <si>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</si>
  <si>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</si>
  <si>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</si>
  <si>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</si>
  <si>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</si>
  <si>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</si>
  <si>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</si>
  <si>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</si>
  <si>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</si>
  <si>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</si>
  <si>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</si>
  <si>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</si>
  <si>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</si>
  <si>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</si>
  <si>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</si>
  <si>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</si>
  <si>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</si>
  <si>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</si>
  <si>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</si>
  <si>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</si>
  <si>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</si>
  <si>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</si>
  <si>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</si>
  <si>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</si>
  <si>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</si>
  <si>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</si>
  <si>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</si>
  <si>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</si>
  <si>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</si>
  <si>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</si>
  <si>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</si>
  <si>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</si>
  <si>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</si>
  <si>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</si>
  <si>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</si>
  <si>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</si>
  <si>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</si>
  <si>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</si>
  <si>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</si>
  <si>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</si>
  <si>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</si>
  <si>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</si>
  <si>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</si>
  <si>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</si>
  <si>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</si>
  <si>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</si>
  <si>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</si>
  <si>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</si>
  <si>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</si>
  <si>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</si>
  <si>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</si>
  <si>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</si>
  <si>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</si>
  <si>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</si>
  <si>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</si>
  <si>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</si>
  <si>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</si>
  <si>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</si>
  <si>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</si>
  <si>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</si>
  <si>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</si>
  <si>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</si>
  <si>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</si>
  <si>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</si>
  <si>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</si>
  <si>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</si>
  <si>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</si>
  <si>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</si>
  <si>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</si>
  <si>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</si>
  <si>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</si>
  <si>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</si>
  <si>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</si>
  <si>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</si>
  <si>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</si>
  <si>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</si>
  <si>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</si>
  <si>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</si>
  <si>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</si>
  <si>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</si>
  <si>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</si>
  <si>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</si>
  <si>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</si>
  <si>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</si>
  <si>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</si>
  <si>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</si>
  <si>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</si>
  <si>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</si>
  <si>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</si>
  <si>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</si>
  <si>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</si>
  <si>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</si>
  <si>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</si>
  <si>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</si>
  <si>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</si>
  <si>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</si>
  <si>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</si>
  <si>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</si>
  <si>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</si>
  <si>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</si>
  <si>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</si>
  <si>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</si>
  <si>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</si>
  <si>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</si>
  <si>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</si>
  <si>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</si>
  <si>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</si>
  <si>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</si>
  <si>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</si>
  <si>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</si>
  <si>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</si>
  <si>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</si>
  <si>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</si>
  <si>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</si>
  <si>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</si>
  <si>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</si>
  <si>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</si>
  <si>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</si>
  <si>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</si>
  <si>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</si>
  <si>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</si>
  <si>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</si>
  <si>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</si>
  <si>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</si>
  <si>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</si>
  <si>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</si>
  <si>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</si>
  <si>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</si>
  <si>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</si>
  <si>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</si>
  <si>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</si>
  <si>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</si>
  <si>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</si>
  <si>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</si>
  <si>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</si>
  <si>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</si>
  <si>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</si>
  <si>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</si>
  <si>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</si>
  <si>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</si>
  <si>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</si>
  <si>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</si>
  <si>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</si>
  <si>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</si>
  <si>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</si>
  <si>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</si>
  <si>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</si>
  <si>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</si>
  <si>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</si>
  <si>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</si>
  <si>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</si>
  <si>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</si>
  <si>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</si>
  <si>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</si>
  <si>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</si>
  <si>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</si>
  <si>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</si>
  <si>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</si>
  <si>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</si>
  <si>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</si>
  <si>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</si>
  <si>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</si>
  <si>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</si>
  <si>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</si>
  <si>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</si>
  <si>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</si>
  <si>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</si>
  <si>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</si>
  <si>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</si>
  <si>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</si>
  <si>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</si>
  <si>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</si>
  <si>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</si>
  <si>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</si>
  <si>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</si>
  <si>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</si>
  <si>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</si>
  <si>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</si>
  <si>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</si>
  <si>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</si>
  <si>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</si>
  <si>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</si>
  <si>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</si>
  <si>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</si>
  <si>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</si>
  <si>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</si>
  <si>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</si>
  <si>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</si>
  <si>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</si>
  <si>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</si>
  <si>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</si>
  <si>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</si>
  <si>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</si>
  <si>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</si>
  <si>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</si>
  <si>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</si>
  <si>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</si>
  <si>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</si>
  <si>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</si>
  <si>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</si>
  <si>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</si>
  <si>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</si>
  <si>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</si>
  <si>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</si>
  <si>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</si>
  <si>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</si>
  <si>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</si>
  <si>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</si>
  <si>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</si>
  <si>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</si>
  <si>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</si>
  <si>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</si>
  <si>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</si>
  <si>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</si>
  <si>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</si>
  <si>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</si>
  <si>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</si>
  <si>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</si>
  <si>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</si>
  <si>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</si>
  <si>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</si>
  <si>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</si>
  <si>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</si>
  <si>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</si>
  <si>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</si>
  <si>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</si>
  <si>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</si>
  <si>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</si>
  <si>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</si>
  <si>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</si>
  <si>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</si>
  <si>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</si>
  <si>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</si>
  <si>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</si>
  <si>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</si>
  <si>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</si>
  <si>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</si>
  <si>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</si>
  <si>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</si>
  <si>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</si>
  <si>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</si>
  <si>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</si>
  <si>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</si>
  <si>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</si>
  <si>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</si>
  <si>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</si>
  <si>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</si>
  <si>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</si>
  <si>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</si>
  <si>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</si>
  <si>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</si>
  <si>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</si>
  <si>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</si>
  <si>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</si>
  <si>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</si>
  <si>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</si>
  <si>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</si>
  <si>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</si>
  <si>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</si>
  <si>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</si>
  <si>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</si>
  <si>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</si>
  <si>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</si>
  <si>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</si>
  <si>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</si>
  <si>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</si>
  <si>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</si>
  <si>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</si>
  <si>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</si>
  <si>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</si>
  <si>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</si>
  <si>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</si>
  <si>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</si>
  <si>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</si>
  <si>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</si>
  <si>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</si>
  <si>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</si>
  <si>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</si>
  <si>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</si>
  <si>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</si>
  <si>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</si>
  <si>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</si>
  <si>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</si>
  <si>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</si>
  <si>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</si>
  <si>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</si>
  <si>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</si>
  <si>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</si>
  <si>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</si>
  <si>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</si>
  <si>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</si>
  <si>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</si>
  <si>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</si>
  <si>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</si>
  <si>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</si>
  <si>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</si>
  <si>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</si>
  <si>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</si>
  <si>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</si>
  <si>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</si>
  <si>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</si>
  <si>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</si>
  <si>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</si>
  <si>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</si>
  <si>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</si>
  <si>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</si>
  <si>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</si>
  <si>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</si>
  <si>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</si>
  <si>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</si>
  <si>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</si>
  <si>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</si>
  <si>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</si>
  <si>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</si>
  <si>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</si>
  <si>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</si>
  <si>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</si>
  <si>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</si>
  <si>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</si>
  <si>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</si>
  <si>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</si>
  <si>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</si>
  <si>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</si>
  <si>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</si>
  <si>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</si>
  <si>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</si>
  <si>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</si>
  <si>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</si>
  <si>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</si>
  <si>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</si>
  <si>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</si>
  <si>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</si>
  <si>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</si>
  <si>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</si>
  <si>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</si>
  <si>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</si>
  <si>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</si>
  <si>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</si>
  <si>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</si>
  <si>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</si>
  <si>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</si>
  <si>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</si>
  <si>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</si>
  <si>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</si>
  <si>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</si>
  <si>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</si>
  <si>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</si>
  <si>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</si>
  <si>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</si>
  <si>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</si>
  <si>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</si>
  <si>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</si>
  <si>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</si>
  <si>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</si>
  <si>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</si>
  <si>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</si>
  <si>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</si>
  <si>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</si>
  <si>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</si>
  <si>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</si>
  <si>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</si>
  <si>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</si>
  <si>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</si>
  <si>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</si>
  <si>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</si>
  <si>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</si>
  <si>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</si>
  <si>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</si>
  <si>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</si>
  <si>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</si>
  <si>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</si>
  <si>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</si>
  <si>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</si>
  <si>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</si>
  <si>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</si>
  <si>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</si>
  <si>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</si>
  <si>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</si>
  <si>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</si>
  <si>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</si>
  <si>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</si>
  <si>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</si>
  <si>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</si>
  <si>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</si>
  <si>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</si>
  <si>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</si>
  <si>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</si>
  <si>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</si>
  <si>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</si>
  <si>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</si>
  <si>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</si>
  <si>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</si>
  <si>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</si>
  <si>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</si>
  <si>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</si>
  <si>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</si>
  <si>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</si>
  <si>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</si>
  <si>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</si>
  <si>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</si>
  <si>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</si>
  <si>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</si>
  <si>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</si>
  <si>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</si>
  <si>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</si>
  <si>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</si>
  <si>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</si>
  <si>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</si>
  <si>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</si>
  <si>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</si>
  <si>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</si>
  <si>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</si>
  <si>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</si>
  <si>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</si>
  <si>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</si>
  <si>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</si>
  <si>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</si>
  <si>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</si>
  <si>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</si>
  <si>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</si>
  <si>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</si>
  <si>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</si>
  <si>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</si>
  <si>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</si>
  <si>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</si>
  <si>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</si>
  <si>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</si>
  <si>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</si>
  <si>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</si>
  <si>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</si>
  <si>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</si>
  <si>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</si>
  <si>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</si>
  <si>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</si>
  <si>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</si>
  <si>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</si>
  <si>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</si>
  <si>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</si>
  <si>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</si>
  <si>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</si>
  <si>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</si>
  <si>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</si>
  <si>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</si>
  <si>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</si>
  <si>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</si>
  <si>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</si>
  <si>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</si>
  <si>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</si>
  <si>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</si>
  <si>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</si>
  <si>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</si>
  <si>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</si>
  <si>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</si>
  <si>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</si>
  <si>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</si>
  <si>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</si>
  <si>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</si>
  <si>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</si>
  <si>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</si>
  <si>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</si>
  <si>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</si>
  <si>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</si>
  <si>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</si>
  <si>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</si>
  <si>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</si>
  <si>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</si>
  <si>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</si>
  <si>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</si>
  <si>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</si>
  <si>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</si>
  <si>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</si>
  <si>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</si>
  <si>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</si>
  <si>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</si>
  <si>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</si>
  <si>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</si>
  <si>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</si>
  <si>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</si>
  <si>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</si>
  <si>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</si>
  <si>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</si>
  <si>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</si>
  <si>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</si>
  <si>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</si>
  <si>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</si>
  <si>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</si>
  <si>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</si>
  <si>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</si>
  <si>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</si>
  <si>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</si>
  <si>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</si>
  <si>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</si>
  <si>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</si>
  <si>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</si>
  <si>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</si>
  <si>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</si>
  <si>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</si>
  <si>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</si>
  <si>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</si>
  <si>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</si>
  <si>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</si>
  <si>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</si>
  <si>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</si>
  <si>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</si>
  <si>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</si>
  <si>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</si>
  <si>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</si>
  <si>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</si>
  <si>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</si>
  <si>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</si>
  <si>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</si>
  <si>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</si>
  <si>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</si>
  <si>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</si>
  <si>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</si>
  <si>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</si>
  <si>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</si>
  <si>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</si>
  <si>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</si>
  <si>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</si>
  <si>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</si>
  <si>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</si>
  <si>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</si>
  <si>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</si>
  <si>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</si>
  <si>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</si>
  <si>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</si>
  <si>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</si>
  <si>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</si>
  <si>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</si>
  <si>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</si>
  <si>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</si>
  <si>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</si>
  <si>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</si>
  <si>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</si>
  <si>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</si>
  <si>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</si>
  <si>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</si>
  <si>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</si>
  <si>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</si>
  <si>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</si>
  <si>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</si>
  <si>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</si>
  <si>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</si>
  <si>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</si>
  <si>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</si>
  <si>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</si>
  <si>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</si>
  <si>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</si>
  <si>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</si>
  <si>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</si>
  <si>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</si>
  <si>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</si>
  <si>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</si>
  <si>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</si>
  <si>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</si>
  <si>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</si>
  <si>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</si>
  <si>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</si>
  <si>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</si>
  <si>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</si>
  <si>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</si>
  <si>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</si>
  <si>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</si>
  <si>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</si>
  <si>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</si>
  <si>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</si>
  <si>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</si>
  <si>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</si>
  <si>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</si>
  <si>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</si>
  <si>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</si>
  <si>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</si>
  <si>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</si>
  <si>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</si>
  <si>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</si>
  <si>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</si>
  <si>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</si>
  <si>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</si>
  <si>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</si>
  <si>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</si>
  <si>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</si>
  <si>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</si>
  <si>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</si>
  <si>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</si>
  <si>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</si>
  <si>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</si>
  <si>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</si>
  <si>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</si>
  <si>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</si>
  <si>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</si>
  <si>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</si>
  <si>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</si>
  <si>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</si>
  <si>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</si>
  <si>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</si>
  <si>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</si>
  <si>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</si>
  <si>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</si>
  <si>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</si>
  <si>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</si>
  <si>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</si>
  <si>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</si>
  <si>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</si>
  <si>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</si>
  <si>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</si>
  <si>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</si>
  <si>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</si>
  <si>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</si>
  <si>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</si>
  <si>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</si>
  <si>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</si>
  <si>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</si>
  <si>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</si>
  <si>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</si>
  <si>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</si>
  <si>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</si>
  <si>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</si>
  <si>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</si>
  <si>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</si>
  <si>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</si>
  <si>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</si>
  <si>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</si>
  <si>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</si>
  <si>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</si>
  <si>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</si>
  <si>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</si>
  <si>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</si>
  <si>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</si>
  <si>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</si>
  <si>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</si>
  <si>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</si>
  <si>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</si>
  <si>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</si>
  <si>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</si>
  <si>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</si>
  <si>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</si>
  <si>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</si>
  <si>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</si>
  <si>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</si>
  <si>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</si>
  <si>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</si>
  <si>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</si>
  <si>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</si>
  <si>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</si>
  <si>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</si>
  <si>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</si>
  <si>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</si>
  <si>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</si>
  <si>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</si>
  <si>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</si>
  <si>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</si>
  <si>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</si>
  <si>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</si>
  <si>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</si>
  <si>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</si>
  <si>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</si>
  <si>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</si>
  <si>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</si>
  <si>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</si>
  <si>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</si>
  <si>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</si>
  <si>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</si>
  <si>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</si>
  <si>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</si>
  <si>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</si>
  <si>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</si>
  <si>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</si>
  <si>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</si>
  <si>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</si>
  <si>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</si>
  <si>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</si>
  <si>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</si>
  <si>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</si>
  <si>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</si>
  <si>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</si>
  <si>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</si>
  <si>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</si>
  <si>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</si>
  <si>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</si>
  <si>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</si>
  <si>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</si>
  <si>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</si>
  <si>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</si>
  <si>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</si>
  <si>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</si>
  <si>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</si>
  <si>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</si>
  <si>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</si>
  <si>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</si>
  <si>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</si>
  <si>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</si>
  <si>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</si>
  <si>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</si>
  <si>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</si>
  <si>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</si>
  <si>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</si>
  <si>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</si>
  <si>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</si>
  <si>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</si>
  <si>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</si>
  <si>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</si>
  <si>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</si>
  <si>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</si>
  <si>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</si>
  <si>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</si>
  <si>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</si>
  <si>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</si>
  <si>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</si>
  <si>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</si>
  <si>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</si>
  <si>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</si>
  <si>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</si>
  <si>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</si>
  <si>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</si>
  <si>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</si>
  <si>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</si>
  <si>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</si>
  <si>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</si>
  <si>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</si>
  <si>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</si>
  <si>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</si>
  <si>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</si>
  <si>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</si>
  <si>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</si>
  <si>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</si>
  <si>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</si>
  <si>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</si>
  <si>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</si>
  <si>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</si>
  <si>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</si>
  <si>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</si>
  <si>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</si>
  <si>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</si>
  <si>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</si>
  <si>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</si>
  <si>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</si>
  <si>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</si>
  <si>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</si>
  <si>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</si>
  <si>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</si>
  <si>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</si>
  <si>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</si>
  <si>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</si>
  <si>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</si>
  <si>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</si>
  <si>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</si>
  <si>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</si>
  <si>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</si>
  <si>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</si>
  <si>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</si>
  <si>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</si>
  <si>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</si>
  <si>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</si>
  <si>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</si>
  <si>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</si>
  <si>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</si>
  <si>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</si>
  <si>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</si>
  <si>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</si>
  <si>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</si>
  <si>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</si>
  <si>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</si>
  <si>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</si>
  <si>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</si>
  <si>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</si>
  <si>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</si>
  <si>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</si>
  <si>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</si>
  <si>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</si>
  <si>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</si>
  <si>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</si>
  <si>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</si>
  <si>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</si>
  <si>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</si>
  <si>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</si>
  <si>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</si>
  <si>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</si>
  <si>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</si>
  <si>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</si>
  <si>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</si>
  <si>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</si>
  <si>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</si>
  <si>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</si>
  <si>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</si>
  <si>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</si>
  <si>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</si>
  <si>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</si>
  <si>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</si>
  <si>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</si>
  <si>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</si>
  <si>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</si>
  <si>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</si>
  <si>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</si>
  <si>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</si>
  <si>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</si>
  <si>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</si>
  <si>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</si>
  <si>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</si>
  <si>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</si>
  <si>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</si>
  <si>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</si>
  <si>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</si>
  <si>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</si>
  <si>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</si>
  <si>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</si>
  <si>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</si>
  <si>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</si>
  <si>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</si>
  <si>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</si>
  <si>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</si>
  <si>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</si>
  <si>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</si>
  <si>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</si>
  <si>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</si>
  <si>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</si>
  <si>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</si>
  <si>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</si>
  <si>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</si>
  <si>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</si>
  <si>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</si>
  <si>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</si>
  <si>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</si>
  <si>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</si>
  <si>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</si>
  <si>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</si>
  <si>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</si>
  <si>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</si>
  <si>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</si>
  <si>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</si>
  <si>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</si>
  <si>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</si>
  <si>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</si>
  <si>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</si>
  <si>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</si>
  <si>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</si>
  <si>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</si>
  <si>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</si>
  <si>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</si>
  <si>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</si>
  <si>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</si>
  <si>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</si>
  <si>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</si>
  <si>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</si>
  <si>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</si>
  <si>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</si>
  <si>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</si>
  <si>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</si>
  <si>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</si>
  <si>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</si>
  <si>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</si>
  <si>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</si>
  <si>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</si>
  <si>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</si>
  <si>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</si>
  <si>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</si>
  <si>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</si>
  <si>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</si>
  <si>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</si>
  <si>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</si>
  <si>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</si>
  <si>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</si>
  <si>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</si>
  <si>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</si>
  <si>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</si>
  <si>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</si>
  <si>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</si>
  <si>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</si>
  <si>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</si>
  <si>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</si>
  <si>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</si>
  <si>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</si>
  <si>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</si>
  <si>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</si>
  <si>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</si>
  <si>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</si>
  <si>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</si>
  <si>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</si>
  <si>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</si>
  <si>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</si>
  <si>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</si>
  <si>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</si>
  <si>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</si>
  <si>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</si>
  <si>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</si>
  <si>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</si>
  <si>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</si>
  <si>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</si>
  <si>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</si>
  <si>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</si>
  <si>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</si>
  <si>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</si>
  <si>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</si>
  <si>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</si>
  <si>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</si>
  <si>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</si>
  <si>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</si>
  <si>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</si>
  <si>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</si>
  <si>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</si>
  <si>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</si>
  <si>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</si>
  <si>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</si>
  <si>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</si>
  <si>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</si>
  <si>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</si>
  <si>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</si>
  <si>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</si>
  <si>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</si>
  <si>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</si>
  <si>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</si>
  <si>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</si>
  <si>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</si>
  <si>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</si>
  <si>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</si>
  <si>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</si>
  <si>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</si>
  <si>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</si>
  <si>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</si>
  <si>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</si>
  <si>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</si>
  <si>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</si>
  <si>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</si>
  <si>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</si>
  <si>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</si>
  <si>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</si>
  <si>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</si>
  <si>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</si>
  <si>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</si>
  <si>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</si>
  <si>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</si>
  <si>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</si>
  <si>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</si>
  <si>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</si>
  <si>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</si>
  <si>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</si>
  <si>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</si>
  <si>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</si>
  <si>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</si>
  <si>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</si>
  <si>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</si>
  <si>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</si>
  <si>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</si>
  <si>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</si>
  <si>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</si>
  <si>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</si>
  <si>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</si>
  <si>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</si>
  <si>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</si>
  <si>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</si>
  <si>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</si>
  <si>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</si>
  <si>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</si>
  <si>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</si>
  <si>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</si>
  <si>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</si>
  <si>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</si>
  <si>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</si>
  <si>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</si>
  <si>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</si>
  <si>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</si>
  <si>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</si>
  <si>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</si>
  <si>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</si>
  <si>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</si>
  <si>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</si>
  <si>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</si>
  <si>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</si>
  <si>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</si>
  <si>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</si>
  <si>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</si>
  <si>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</si>
  <si>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</si>
  <si>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</si>
  <si>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</si>
  <si>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</si>
  <si>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</si>
  <si>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</si>
  <si>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</si>
  <si>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</si>
  <si>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</si>
  <si>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</si>
  <si>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</si>
  <si>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</si>
  <si>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</si>
  <si>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</si>
  <si>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</si>
  <si>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</si>
  <si>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</si>
  <si>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</si>
  <si>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</si>
  <si>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</si>
  <si>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</si>
  <si>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</si>
  <si>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</si>
  <si>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</si>
  <si>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</si>
  <si>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</si>
  <si>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</si>
  <si>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</si>
  <si>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</si>
  <si>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</si>
  <si>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</si>
  <si>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</si>
  <si>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</si>
  <si>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</si>
  <si>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</si>
  <si>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</si>
  <si>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</si>
  <si>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</si>
  <si>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</si>
  <si>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</si>
  <si>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</si>
  <si>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</si>
  <si>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</si>
  <si>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</si>
  <si>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</si>
  <si>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</si>
  <si>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</si>
  <si>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</si>
  <si>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</si>
  <si>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</si>
  <si>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</si>
  <si>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</si>
  <si>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</si>
  <si>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</si>
  <si>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</si>
  <si>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</si>
  <si>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</si>
  <si>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</si>
  <si>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</si>
  <si>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</si>
  <si>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</si>
  <si>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</si>
  <si>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</si>
  <si>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</si>
  <si>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</si>
  <si>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</si>
  <si>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</si>
  <si>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</si>
  <si>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</si>
  <si>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</si>
  <si>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</si>
  <si>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</si>
  <si>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</si>
  <si>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</si>
  <si>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</si>
  <si>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</si>
  <si>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</si>
  <si>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</si>
  <si>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</si>
  <si>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</si>
  <si>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</si>
  <si>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</si>
  <si>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</si>
  <si>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</si>
  <si>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</si>
  <si>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</si>
  <si>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</si>
  <si>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</si>
  <si>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</si>
  <si>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</si>
  <si>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</si>
  <si>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</si>
  <si>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</si>
  <si>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</si>
  <si>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</si>
  <si>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</si>
  <si>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</si>
  <si>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</si>
  <si>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</si>
  <si>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</si>
  <si>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</si>
  <si>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</si>
  <si>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</si>
  <si>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</si>
  <si>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</si>
  <si>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</si>
  <si>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</si>
  <si>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</si>
  <si>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</si>
  <si>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</si>
  <si>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</si>
  <si>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</si>
  <si>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</si>
  <si>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</si>
  <si>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</si>
  <si>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</si>
  <si>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</si>
  <si>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</si>
  <si>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</si>
  <si>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</si>
  <si>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</si>
  <si>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</si>
  <si>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</si>
  <si>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</si>
  <si>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</si>
  <si>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</si>
  <si>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</si>
  <si>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</si>
  <si>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</si>
  <si>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</si>
  <si>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</si>
  <si>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</si>
  <si>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</si>
  <si>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</si>
  <si>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</si>
  <si>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</si>
  <si>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</si>
  <si>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</si>
  <si>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</si>
  <si>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</si>
  <si>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</si>
  <si>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</si>
  <si>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</si>
  <si>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</si>
  <si>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</si>
  <si>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</si>
  <si>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</si>
  <si>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</si>
  <si>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</si>
  <si>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</si>
  <si>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</si>
  <si>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</si>
  <si>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</si>
  <si>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</si>
  <si>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</si>
  <si>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</si>
  <si>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</si>
  <si>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</si>
  <si>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</si>
  <si>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</si>
  <si>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</si>
  <si>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</si>
  <si>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</si>
  <si>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</si>
  <si>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</si>
  <si>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</si>
  <si>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</si>
  <si>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</si>
  <si>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</si>
  <si>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</si>
  <si>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</si>
  <si>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</si>
  <si>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</si>
  <si>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</si>
  <si>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</si>
  <si>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</si>
  <si>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</si>
  <si>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</si>
  <si>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</si>
  <si>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</si>
  <si>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</si>
  <si>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</si>
  <si>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</si>
  <si>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</si>
  <si>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</si>
  <si>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</si>
  <si>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</si>
  <si>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</si>
  <si>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</si>
  <si>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</si>
  <si>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</si>
  <si>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</si>
  <si>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</si>
  <si>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</si>
  <si>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</si>
  <si>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</si>
  <si>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</si>
  <si>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</si>
  <si>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</si>
  <si>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</si>
  <si>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</si>
  <si>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</si>
  <si>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</si>
  <si>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</si>
  <si>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</si>
  <si>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</si>
  <si>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</si>
  <si>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</si>
  <si>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</si>
  <si>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</si>
  <si>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</si>
  <si>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</si>
  <si>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</si>
  <si>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</si>
  <si>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</si>
  <si>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</si>
  <si>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</si>
  <si>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</si>
  <si>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</si>
  <si>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</si>
  <si>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</si>
  <si>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</si>
  <si>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</si>
  <si>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</si>
  <si>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</si>
  <si>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</si>
  <si>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</si>
  <si>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</si>
  <si>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</si>
  <si>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</si>
  <si>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</si>
  <si>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</si>
  <si>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</si>
  <si>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</si>
  <si>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</si>
  <si>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</si>
  <si>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</si>
  <si>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</si>
  <si>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</si>
  <si>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</si>
  <si>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</si>
  <si>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</si>
  <si>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</si>
  <si>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</si>
  <si>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</si>
  <si>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</si>
  <si>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</si>
  <si>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</si>
  <si>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</si>
  <si>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</si>
  <si>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</si>
  <si>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</si>
  <si>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</si>
  <si>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</si>
  <si>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</si>
  <si>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</si>
  <si>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</si>
  <si>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</si>
  <si>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</si>
  <si>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</si>
  <si>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</si>
  <si>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</si>
  <si>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</si>
  <si>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</si>
  <si>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</si>
  <si>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</si>
  <si>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</si>
  <si>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</si>
  <si>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</si>
  <si>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</si>
  <si>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</si>
  <si>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</si>
  <si>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</si>
  <si>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</si>
  <si>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</si>
  <si>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</si>
  <si>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</si>
  <si>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</si>
  <si>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</si>
  <si>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</si>
  <si>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</si>
  <si>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</si>
  <si>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</si>
  <si>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</si>
  <si>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</si>
  <si>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</si>
  <si>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</si>
  <si>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</si>
  <si>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</si>
  <si>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</si>
  <si>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</si>
  <si>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</si>
  <si>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</si>
  <si>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</si>
  <si>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</si>
  <si>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</si>
  <si>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</si>
  <si>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</si>
  <si>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</si>
  <si>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</si>
  <si>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</si>
  <si>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</si>
  <si>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</si>
  <si>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</si>
  <si>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</si>
  <si>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</si>
  <si>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</si>
  <si>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</si>
  <si>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</si>
  <si>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</si>
  <si>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</si>
  <si>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</si>
  <si>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</si>
  <si>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</si>
  <si>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</si>
  <si>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</si>
  <si>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</si>
  <si>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</si>
  <si>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</si>
  <si>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</si>
  <si>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</si>
  <si>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</si>
  <si>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</si>
  <si>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</si>
  <si>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</si>
  <si>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</si>
  <si>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</si>
  <si>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</si>
  <si>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</si>
  <si>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</si>
  <si>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</si>
  <si>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</si>
  <si>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</si>
  <si>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</si>
  <si>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</si>
  <si>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</si>
  <si>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</si>
  <si>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</si>
  <si>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</si>
  <si>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</si>
  <si>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</si>
  <si>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</si>
  <si>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</si>
  <si>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</si>
  <si>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</si>
  <si>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</si>
  <si>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</si>
  <si>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</si>
  <si>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</si>
  <si>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</si>
  <si>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</si>
  <si>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</si>
  <si>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</si>
  <si>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</si>
  <si>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</si>
  <si>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</si>
  <si>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</si>
  <si>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</si>
  <si>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</si>
  <si>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</si>
  <si>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</si>
  <si>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</si>
  <si>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</si>
  <si>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</si>
  <si>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</si>
  <si>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</si>
  <si>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</si>
  <si>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</si>
  <si>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</si>
  <si>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</si>
  <si>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</si>
  <si>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</si>
  <si>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</si>
  <si>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</si>
  <si>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</si>
  <si>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</si>
  <si>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</si>
  <si>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</si>
  <si>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</si>
  <si>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</si>
  <si>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</si>
  <si>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</si>
  <si>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</si>
  <si>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</si>
  <si>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</si>
  <si>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</si>
  <si>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</si>
  <si>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</si>
  <si>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</si>
  <si>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</si>
  <si>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</si>
  <si>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</si>
  <si>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</si>
  <si>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</si>
  <si>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</si>
  <si>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</si>
  <si>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</si>
  <si>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</si>
  <si>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</si>
  <si>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</si>
  <si>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</si>
  <si>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</si>
  <si>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</si>
  <si>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</si>
  <si>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</si>
  <si>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</si>
  <si>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</si>
  <si>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</si>
  <si>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</si>
  <si>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</si>
  <si>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</si>
  <si>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</si>
  <si>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</si>
  <si>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</si>
  <si>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</si>
  <si>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</si>
  <si>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</si>
  <si>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</si>
  <si>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</si>
  <si>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</si>
  <si>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</si>
  <si>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</si>
  <si>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</si>
  <si>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</si>
  <si>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</si>
  <si>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</si>
  <si>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</si>
  <si>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</si>
  <si>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</si>
  <si>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</si>
  <si>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</si>
  <si>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</si>
  <si>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</si>
  <si>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</si>
  <si>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</si>
  <si>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</si>
  <si>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</si>
  <si>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</si>
  <si>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</si>
  <si>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</si>
  <si>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</si>
  <si>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</si>
  <si>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</si>
  <si>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</si>
  <si>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</si>
  <si>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</si>
  <si>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</si>
  <si>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</si>
  <si>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</si>
  <si>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</si>
  <si>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</si>
  <si>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</si>
  <si>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</si>
  <si>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</si>
  <si>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</si>
  <si>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</si>
  <si>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</si>
  <si>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</si>
  <si>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</si>
  <si>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</si>
  <si>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</si>
  <si>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</si>
  <si>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</si>
  <si>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</si>
  <si>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</si>
  <si>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</si>
  <si>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</si>
  <si>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</si>
  <si>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</si>
  <si>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</si>
  <si>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</si>
  <si>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</si>
  <si>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</si>
  <si>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</si>
  <si>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</si>
  <si>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</si>
  <si>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</si>
  <si>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</si>
  <si>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</si>
  <si>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</si>
  <si>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</si>
  <si>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</si>
  <si>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</si>
  <si>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</si>
  <si>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</si>
  <si>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</si>
  <si>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</si>
  <si>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</si>
  <si>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</si>
  <si>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</si>
  <si>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</si>
  <si>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</si>
  <si>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</si>
  <si>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</si>
  <si>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</si>
  <si>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</si>
  <si>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</si>
  <si>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</si>
  <si>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</si>
  <si>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</si>
  <si>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</si>
  <si>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</si>
  <si>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</si>
  <si>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</si>
  <si>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</si>
  <si>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</si>
  <si>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</si>
  <si>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</si>
  <si>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</si>
  <si>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</si>
  <si>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</si>
  <si>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</si>
  <si>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</si>
  <si>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</si>
  <si>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</si>
  <si>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</si>
  <si>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</si>
  <si>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</si>
  <si>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</si>
  <si>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</si>
  <si>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</si>
  <si>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</si>
  <si>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</si>
  <si>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</si>
  <si>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</si>
  <si>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</si>
  <si>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</si>
  <si>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</si>
  <si>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</si>
  <si>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</si>
  <si>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</si>
  <si>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</si>
  <si>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</si>
  <si>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</si>
  <si>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</si>
  <si>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</si>
  <si>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</si>
  <si>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</si>
  <si>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</si>
  <si>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</si>
  <si>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</si>
  <si>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</si>
  <si>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</si>
  <si>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</si>
  <si>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</si>
  <si>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</si>
  <si>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</si>
  <si>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</si>
  <si>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</si>
  <si>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</si>
  <si>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</si>
  <si>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</si>
  <si>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</si>
  <si>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</si>
  <si>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</si>
  <si>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</si>
  <si>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</si>
  <si>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</si>
  <si>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</si>
  <si>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</si>
  <si>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</si>
  <si>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</si>
  <si>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</si>
  <si>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</si>
  <si>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</si>
  <si>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</si>
  <si>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</si>
  <si>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</si>
  <si>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</si>
  <si>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</si>
  <si>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</si>
  <si>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</si>
  <si>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</si>
  <si>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</si>
  <si>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</si>
  <si>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</si>
  <si>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</si>
  <si>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</si>
  <si>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</si>
  <si>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</si>
  <si>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</si>
  <si>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</si>
  <si>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</si>
  <si>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</si>
  <si>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</si>
  <si>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</si>
  <si>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</si>
  <si>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</si>
  <si>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</si>
  <si>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</si>
  <si>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</si>
  <si>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</si>
  <si>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</si>
  <si>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</si>
  <si>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</si>
  <si>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</si>
  <si>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</si>
  <si>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</si>
  <si>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</si>
  <si>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</si>
  <si>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</si>
  <si>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</si>
  <si>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</si>
  <si>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</si>
  <si>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</si>
  <si>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</si>
  <si>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</si>
  <si>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</si>
  <si>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</si>
  <si>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</si>
  <si>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</si>
  <si>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</si>
  <si>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</si>
  <si>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</si>
  <si>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</si>
  <si>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</si>
  <si>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</si>
  <si>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</si>
  <si>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</si>
  <si>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</si>
  <si>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</si>
  <si>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</si>
  <si>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</si>
  <si>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</si>
  <si>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</si>
  <si>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</si>
  <si>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</si>
  <si>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</si>
  <si>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</si>
  <si>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</si>
  <si>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</si>
  <si>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</si>
  <si>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</si>
  <si>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</si>
  <si>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</si>
  <si>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</si>
  <si>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</si>
  <si>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</si>
  <si>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</si>
  <si>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</si>
  <si>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</si>
  <si>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</si>
  <si>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</si>
  <si>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</si>
  <si>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</si>
  <si>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</si>
  <si>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</si>
  <si>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</si>
  <si>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</si>
  <si>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</si>
  <si>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</si>
  <si>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</si>
  <si>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</si>
  <si>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</si>
  <si>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</si>
  <si>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</si>
  <si>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</si>
  <si>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</si>
  <si>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</si>
  <si>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</si>
  <si>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</si>
  <si>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</si>
  <si>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</si>
  <si>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</si>
  <si>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</si>
  <si>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</si>
  <si>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</si>
  <si>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</si>
  <si>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</si>
  <si>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</si>
  <si>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</si>
  <si>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</si>
  <si>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</si>
  <si>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</si>
  <si>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</si>
  <si>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</si>
  <si>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</si>
  <si>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</si>
  <si>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</si>
  <si>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</si>
  <si>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</si>
  <si>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</si>
  <si>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</si>
  <si>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</si>
  <si>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</si>
  <si>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</si>
  <si>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</si>
  <si>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</si>
  <si>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</si>
  <si>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</si>
  <si>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</si>
  <si>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</si>
  <si>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</si>
  <si>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</si>
  <si>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</si>
  <si>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</si>
  <si>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</si>
  <si>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</si>
  <si>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</si>
  <si>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</si>
  <si>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</si>
  <si>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</si>
  <si>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</si>
  <si>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</si>
  <si>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</si>
  <si>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</si>
  <si>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</si>
  <si>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</si>
  <si>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</si>
  <si>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</si>
  <si>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</si>
  <si>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</si>
  <si>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</si>
  <si>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</si>
  <si>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</si>
  <si>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</si>
  <si>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</si>
  <si>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</si>
  <si>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</si>
  <si>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</si>
  <si>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</si>
  <si>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</si>
  <si>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</si>
  <si>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</si>
  <si>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</si>
  <si>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</si>
  <si>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</si>
  <si>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</si>
  <si>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</si>
  <si>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</si>
  <si>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</si>
  <si>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</si>
  <si>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</si>
  <si>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</si>
  <si>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</si>
  <si>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</si>
  <si>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</si>
  <si>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</si>
  <si>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</si>
  <si>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</si>
  <si>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</si>
  <si>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</si>
  <si>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</si>
  <si>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</si>
  <si>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</si>
  <si>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</si>
  <si>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</si>
  <si>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</si>
  <si>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</si>
  <si>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</si>
  <si>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</si>
  <si>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</si>
  <si>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</si>
  <si>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</si>
  <si>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</si>
  <si>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</si>
  <si>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</si>
  <si>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</si>
  <si>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</si>
  <si>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</si>
  <si>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</si>
  <si>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</si>
  <si>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</si>
  <si>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</si>
  <si>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</si>
  <si>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</si>
  <si>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</si>
  <si>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</si>
  <si>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</si>
  <si>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</si>
  <si>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</si>
  <si>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</si>
  <si>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</si>
  <si>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</si>
  <si>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</si>
  <si>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</si>
  <si>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</si>
  <si>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</si>
  <si>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</si>
  <si>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</si>
  <si>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</si>
  <si>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</si>
  <si>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</si>
  <si>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</si>
  <si>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</si>
  <si>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</si>
  <si>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</si>
  <si>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</si>
  <si>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</si>
  <si>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</si>
  <si>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</si>
  <si>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</si>
  <si>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</si>
  <si>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</si>
  <si>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</si>
  <si>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</si>
  <si>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</si>
  <si>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</si>
  <si>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</si>
  <si>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</si>
  <si>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</si>
  <si>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</si>
  <si>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</si>
  <si>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</si>
  <si>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</si>
  <si>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</si>
  <si>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</si>
  <si>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</si>
  <si>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</si>
  <si>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</si>
  <si>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</si>
  <si>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</si>
  <si>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</si>
  <si>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</si>
  <si>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</si>
  <si>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</si>
  <si>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</si>
  <si>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</si>
  <si>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</si>
  <si>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</si>
  <si>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</si>
  <si>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</si>
  <si>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</si>
  <si>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</si>
  <si>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</si>
  <si>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</si>
  <si>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</si>
  <si>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</si>
  <si>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</si>
  <si>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</si>
  <si>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</si>
  <si>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</si>
  <si>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</si>
  <si>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</si>
  <si>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</si>
  <si>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</si>
  <si>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</si>
  <si>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</si>
  <si>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</si>
  <si>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</si>
  <si>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</si>
  <si>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</si>
  <si>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</si>
  <si>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</si>
  <si>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</si>
  <si>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</si>
  <si>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</si>
  <si>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</si>
  <si>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</si>
  <si>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</si>
  <si>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</si>
  <si>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</si>
  <si>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</si>
  <si>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</si>
  <si>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</si>
  <si>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</si>
  <si>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</si>
  <si>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</si>
  <si>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</si>
  <si>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</si>
  <si>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</si>
  <si>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</si>
  <si>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</si>
  <si>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</si>
  <si>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</si>
  <si>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</si>
  <si>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</si>
  <si>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</si>
  <si>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</si>
  <si>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</si>
  <si>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</si>
  <si>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</si>
  <si>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</si>
  <si>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</si>
  <si>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</si>
  <si>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</si>
  <si>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</si>
  <si>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</si>
  <si>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</si>
  <si>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</si>
  <si>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</si>
  <si>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</si>
  <si>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</si>
  <si>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</si>
  <si>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</si>
  <si>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</si>
  <si>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</si>
  <si>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</si>
  <si>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</si>
  <si>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</si>
  <si>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</si>
  <si>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</si>
  <si>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</si>
  <si>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</si>
  <si>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</si>
  <si>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</si>
  <si>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</si>
  <si>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</si>
  <si>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</si>
  <si>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</si>
  <si>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</si>
  <si>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</si>
  <si>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</si>
  <si>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</si>
  <si>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</si>
  <si>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</si>
  <si>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</si>
  <si>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</si>
  <si>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</si>
  <si>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</si>
  <si>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</si>
  <si>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</si>
  <si>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</si>
  <si>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</si>
  <si>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</si>
  <si>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</si>
  <si>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</si>
  <si>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</si>
  <si>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</si>
  <si>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</si>
  <si>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</si>
  <si>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</si>
  <si>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</si>
  <si>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</si>
  <si>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</si>
  <si>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</si>
  <si>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</si>
  <si>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</si>
  <si>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</si>
  <si>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</si>
  <si>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</si>
  <si>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</si>
  <si>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</si>
  <si>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</si>
  <si>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</si>
  <si>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</si>
  <si>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</si>
  <si>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</si>
  <si>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</si>
  <si>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</si>
  <si>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</si>
  <si>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</si>
  <si>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</si>
  <si>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</si>
  <si>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</si>
  <si>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</si>
  <si>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</si>
  <si>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</si>
  <si>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</si>
  <si>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</si>
  <si>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</si>
  <si>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</si>
  <si>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</si>
  <si>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</si>
  <si>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</si>
  <si>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</si>
  <si>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</si>
  <si>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</si>
  <si>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</si>
  <si>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</si>
  <si>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</si>
  <si>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</si>
  <si>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</si>
  <si>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</si>
  <si>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</si>
  <si>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</si>
  <si>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</si>
  <si>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</si>
  <si>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</si>
  <si>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</si>
  <si>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</si>
  <si>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</si>
  <si>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</si>
  <si>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</si>
  <si>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</si>
  <si>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</si>
  <si>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</si>
  <si>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</si>
  <si>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</si>
  <si>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</si>
  <si>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</si>
  <si>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</si>
  <si>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</si>
  <si>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</si>
  <si>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</si>
  <si>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</si>
  <si>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</si>
  <si>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</si>
  <si>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</si>
  <si>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</si>
  <si>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</si>
  <si>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</si>
  <si>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</si>
  <si>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</si>
  <si>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</si>
  <si>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</si>
  <si>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</si>
  <si>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</si>
  <si>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</si>
  <si>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</si>
  <si>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</si>
  <si>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</si>
  <si>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</si>
  <si>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</si>
  <si>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</si>
  <si>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</si>
  <si>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</si>
  <si>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</si>
  <si>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</si>
  <si>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</si>
  <si>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</si>
  <si>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</si>
  <si>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</si>
  <si>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</si>
  <si>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</si>
  <si>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</si>
  <si>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</si>
  <si>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</si>
  <si>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</si>
  <si>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</si>
  <si>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</si>
  <si>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</si>
  <si>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</si>
  <si>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</si>
  <si>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</si>
  <si>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</si>
  <si>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</si>
  <si>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</si>
  <si>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</si>
  <si>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</si>
  <si>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</si>
  <si>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</si>
  <si>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</si>
  <si>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</si>
  <si>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</si>
  <si>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</si>
  <si>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</si>
  <si>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</si>
  <si>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</si>
  <si>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</si>
  <si>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</si>
  <si>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</si>
  <si>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</si>
  <si>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</si>
  <si>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</si>
  <si>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</si>
  <si>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</si>
  <si>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</si>
  <si>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</si>
  <si>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</si>
  <si>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</si>
  <si>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</si>
  <si>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</si>
  <si>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</si>
  <si>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</si>
  <si>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</si>
  <si>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</si>
  <si>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</si>
  <si>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</si>
  <si>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</si>
  <si>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</si>
  <si>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</si>
  <si>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</si>
  <si>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</si>
  <si>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</si>
  <si>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</si>
  <si>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</si>
  <si>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</si>
  <si>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</si>
  <si>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</si>
  <si>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</si>
  <si>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</si>
  <si>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</si>
  <si>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</si>
  <si>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</si>
  <si>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</si>
  <si>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</si>
  <si>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</si>
  <si>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</si>
  <si>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</si>
  <si>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</si>
  <si>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</si>
  <si>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</si>
  <si>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</si>
  <si>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</si>
  <si>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</si>
  <si>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</si>
  <si>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</si>
  <si>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</si>
  <si>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</si>
  <si>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</si>
  <si>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</si>
  <si>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</si>
  <si>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</si>
  <si>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</si>
  <si>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</si>
  <si>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</si>
  <si>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</si>
  <si>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</si>
  <si>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</si>
  <si>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</si>
  <si>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</si>
  <si>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</si>
  <si>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</si>
  <si>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</si>
  <si>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</si>
  <si>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</si>
  <si>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</si>
  <si>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</si>
  <si>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</si>
  <si>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</si>
  <si>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</si>
  <si>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</si>
  <si>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</si>
  <si>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</si>
  <si>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</si>
  <si>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</si>
  <si>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</si>
  <si>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</si>
  <si>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</si>
  <si>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</si>
  <si>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</si>
  <si>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</si>
  <si>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</si>
  <si>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</si>
  <si>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</si>
  <si>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</si>
  <si>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</si>
  <si>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</si>
  <si>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</si>
  <si>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</si>
  <si>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</si>
  <si>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</si>
  <si>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</si>
  <si>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</si>
  <si>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</si>
  <si>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</si>
  <si>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</si>
  <si>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</si>
  <si>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</si>
  <si>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</si>
  <si>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</si>
  <si>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</si>
  <si>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</si>
  <si>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</si>
  <si>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</si>
  <si>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</si>
  <si>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</si>
  <si>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</si>
  <si>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</si>
  <si>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</si>
  <si>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</si>
  <si>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</si>
  <si>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</si>
  <si>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</si>
  <si>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</si>
  <si>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</si>
  <si>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</si>
  <si>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</si>
  <si>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</si>
  <si>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</si>
  <si>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</si>
  <si>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</si>
  <si>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</si>
  <si>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</si>
  <si>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</si>
  <si>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</si>
  <si>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</si>
  <si>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</si>
  <si>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</si>
  <si>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</si>
  <si>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</si>
  <si>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</si>
  <si>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</si>
  <si>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</si>
  <si>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</si>
  <si>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</si>
  <si>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</si>
  <si>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</si>
  <si>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</si>
  <si>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</si>
  <si>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</si>
  <si>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</si>
  <si>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</si>
  <si>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</si>
  <si>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</si>
  <si>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</si>
  <si>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</si>
  <si>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</si>
  <si>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</si>
  <si>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</si>
  <si>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</si>
  <si>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</si>
  <si>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</si>
  <si>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</si>
  <si>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</si>
  <si>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</si>
  <si>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</si>
  <si>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</si>
  <si>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</si>
  <si>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</si>
  <si>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</si>
  <si>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</si>
  <si>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</si>
  <si>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</si>
  <si>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</si>
  <si>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</si>
  <si>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</si>
  <si>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</si>
  <si>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</si>
  <si>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</si>
  <si>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</si>
  <si>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</si>
  <si>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</si>
  <si>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</si>
  <si>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</si>
  <si>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</si>
  <si>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</si>
  <si>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</si>
  <si>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</si>
  <si>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</si>
  <si>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</si>
  <si>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</si>
  <si>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</si>
  <si>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</si>
  <si>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</si>
  <si>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</si>
  <si>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</si>
  <si>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</si>
  <si>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</si>
  <si>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</si>
  <si>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</si>
  <si>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</si>
  <si>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</si>
  <si>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</si>
  <si>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</si>
  <si>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</si>
  <si>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</si>
  <si>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</si>
  <si>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</si>
  <si>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</si>
  <si>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</si>
  <si>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</si>
  <si>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</si>
  <si>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</si>
  <si>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</si>
  <si>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</si>
  <si>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</si>
  <si>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</si>
  <si>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</si>
  <si>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</si>
  <si>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</si>
  <si>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</si>
  <si>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</si>
  <si>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</si>
  <si>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</si>
  <si>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</si>
  <si>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</si>
  <si>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</si>
  <si>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</si>
  <si>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</si>
  <si>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</si>
  <si>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</si>
  <si>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</si>
  <si>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</si>
  <si>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</si>
  <si>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</si>
  <si>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</si>
  <si>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</si>
  <si>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</si>
  <si>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</si>
  <si>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</si>
  <si>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</si>
  <si>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</si>
  <si>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</si>
  <si>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</si>
  <si>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</si>
  <si>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</si>
  <si>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</si>
  <si>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</si>
  <si>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</si>
  <si>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</si>
  <si>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</si>
  <si>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</si>
  <si>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</si>
  <si>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</si>
  <si>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</si>
  <si>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</si>
  <si>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</si>
  <si>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</si>
  <si>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</si>
  <si>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</si>
  <si>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</si>
  <si>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</si>
  <si>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</si>
  <si>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</si>
  <si>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</si>
  <si>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</si>
  <si>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</si>
  <si>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</si>
  <si>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</si>
  <si>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</si>
  <si>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</si>
  <si>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</si>
  <si>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</si>
  <si>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</si>
  <si>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</si>
  <si>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</si>
  <si>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</si>
  <si>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</si>
  <si>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</si>
  <si>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</si>
  <si>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</si>
  <si>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</si>
  <si>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</si>
  <si>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</si>
  <si>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</si>
  <si>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</si>
  <si>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</si>
  <si>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</si>
  <si>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</si>
  <si>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</si>
  <si>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</si>
  <si>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</si>
  <si>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</si>
  <si>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</si>
  <si>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</si>
  <si>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</si>
  <si>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</si>
  <si>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</si>
  <si>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</si>
  <si>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</si>
  <si>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</si>
  <si>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</si>
  <si>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</si>
  <si>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</si>
  <si>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</si>
  <si>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</si>
  <si>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</si>
  <si>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</si>
  <si>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</si>
  <si>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</si>
  <si>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</si>
  <si>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</si>
  <si>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</si>
  <si>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</si>
  <si>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</si>
  <si>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</si>
  <si>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</si>
  <si>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</si>
  <si>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</si>
  <si>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</si>
  <si>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</si>
  <si>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</si>
  <si>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</si>
  <si>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</si>
  <si>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</si>
  <si>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</si>
  <si>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</si>
  <si>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</si>
  <si>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</si>
  <si>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</si>
  <si>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</si>
  <si>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</si>
  <si>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</si>
  <si>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</si>
  <si>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</si>
  <si>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</si>
  <si>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</si>
  <si>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</si>
  <si>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</si>
  <si>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</si>
  <si>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</si>
  <si>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</si>
  <si>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</si>
  <si>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</si>
  <si>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</si>
  <si>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</si>
  <si>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</si>
  <si>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</si>
  <si>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</si>
  <si>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</si>
  <si>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</si>
  <si>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</si>
  <si>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</si>
  <si>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</si>
  <si>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</si>
  <si>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</si>
  <si>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</si>
  <si>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</si>
  <si>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</si>
  <si>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</si>
  <si>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</si>
  <si>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</si>
  <si>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</si>
  <si>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</si>
  <si>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</si>
  <si>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</si>
  <si>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</si>
  <si>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</si>
  <si>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</si>
  <si>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</si>
  <si>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</si>
  <si>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</si>
  <si>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</si>
  <si>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</si>
  <si>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</si>
  <si>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</si>
  <si>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</si>
  <si>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</si>
  <si>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</si>
  <si>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</si>
  <si>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</si>
  <si>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</si>
  <si>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</si>
  <si>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</si>
  <si>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</si>
  <si>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</si>
  <si>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</si>
  <si>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</si>
  <si>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</si>
  <si>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</si>
  <si>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</si>
  <si>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</si>
  <si>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</si>
  <si>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</si>
  <si>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</si>
  <si>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</si>
  <si>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</si>
  <si>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</si>
  <si>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</si>
  <si>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</si>
  <si>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</si>
  <si>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</si>
  <si>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</si>
  <si>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</si>
  <si>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</si>
  <si>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</si>
  <si>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</si>
  <si>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</si>
  <si>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</si>
  <si>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</si>
  <si>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</si>
  <si>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</si>
  <si>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</si>
  <si>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</si>
  <si>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</si>
  <si>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</si>
  <si>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</si>
  <si>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</si>
  <si>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</si>
  <si>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</si>
  <si>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</si>
  <si>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</si>
  <si>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</si>
  <si>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</si>
  <si>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</si>
  <si>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</si>
  <si>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</si>
  <si>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</si>
  <si>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</si>
  <si>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</si>
  <si>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</si>
  <si>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</si>
  <si>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</si>
  <si>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</si>
  <si>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</si>
  <si>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</si>
  <si>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</si>
  <si>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</si>
  <si>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</si>
  <si>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</si>
  <si>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</si>
  <si>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</si>
  <si>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</si>
  <si>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</si>
  <si>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</si>
  <si>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</si>
  <si>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</si>
  <si>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</si>
  <si>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</si>
  <si>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</si>
  <si>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</si>
  <si>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</si>
  <si>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</si>
  <si>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</si>
  <si>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</si>
  <si>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</si>
  <si>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</si>
  <si>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</si>
  <si>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</si>
  <si>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</si>
  <si>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</si>
  <si>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</si>
  <si>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</si>
  <si>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</si>
  <si>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</si>
  <si>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</si>
  <si>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</si>
  <si>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</si>
  <si>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</si>
  <si>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</si>
  <si>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</si>
  <si>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</si>
  <si>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</si>
  <si>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</si>
  <si>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</si>
  <si>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</si>
  <si>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</si>
  <si>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</si>
  <si>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</si>
  <si>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</si>
  <si>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</si>
  <si>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</si>
  <si>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</si>
  <si>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</si>
  <si>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</si>
  <si>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</si>
  <si>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</si>
  <si>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</si>
  <si>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</si>
  <si>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</si>
  <si>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</si>
  <si>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</si>
  <si>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</si>
  <si>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</si>
  <si>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</si>
  <si>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</si>
  <si>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</si>
  <si>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</si>
  <si>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</si>
  <si>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</si>
  <si>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</si>
  <si>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</si>
  <si>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</si>
  <si>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</si>
  <si>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</si>
  <si>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</si>
  <si>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</si>
  <si>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</si>
  <si>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</si>
  <si>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</si>
  <si>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</si>
  <si>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</si>
  <si>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</si>
  <si>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</si>
  <si>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</si>
  <si>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</si>
  <si>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</si>
  <si>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</si>
  <si>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</si>
  <si>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</si>
  <si>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</si>
  <si>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</si>
  <si>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</si>
  <si>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</si>
  <si>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</si>
  <si>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</si>
  <si>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</si>
  <si>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</si>
  <si>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</si>
  <si>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</si>
  <si>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</si>
  <si>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</si>
  <si>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</si>
  <si>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</si>
  <si>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</si>
  <si>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</si>
  <si>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</si>
  <si>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</si>
  <si>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</si>
  <si>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</si>
  <si>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</si>
  <si>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</si>
  <si>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</si>
  <si>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</si>
  <si>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</si>
  <si>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</si>
  <si>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</si>
  <si>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</si>
  <si>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</si>
  <si>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</si>
  <si>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</si>
  <si>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</si>
  <si>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</si>
  <si>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</si>
  <si>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</si>
  <si>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</si>
  <si>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</si>
  <si>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</si>
  <si>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</si>
  <si>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</si>
  <si>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</si>
  <si>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</si>
  <si>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</si>
  <si>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</si>
  <si>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</si>
  <si>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</si>
  <si>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</si>
  <si>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</si>
  <si>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</si>
  <si>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</si>
  <si>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</si>
  <si>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</si>
  <si>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</si>
  <si>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</si>
  <si>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</si>
  <si>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</si>
  <si>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</si>
  <si>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</si>
  <si>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</si>
  <si>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</si>
  <si>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</si>
  <si>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</si>
  <si>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</si>
  <si>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</si>
  <si>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</si>
  <si>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</si>
  <si>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</si>
  <si>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</si>
  <si>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</si>
  <si>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</si>
  <si>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</si>
  <si>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</si>
  <si>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</si>
  <si>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</si>
  <si>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</si>
  <si>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</si>
  <si>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</si>
  <si>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</si>
  <si>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</si>
  <si>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</si>
  <si>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</si>
  <si>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</si>
  <si>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</si>
  <si>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</si>
  <si>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</si>
  <si>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</si>
  <si>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</si>
  <si>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</si>
  <si>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</si>
  <si>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</si>
  <si>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</si>
  <si>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</si>
  <si>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</si>
  <si>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</si>
  <si>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</si>
  <si>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</si>
  <si>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</si>
  <si>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</si>
  <si>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</si>
  <si>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</si>
  <si>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</si>
  <si>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</si>
  <si>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</si>
  <si>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</si>
  <si>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</si>
  <si>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</si>
  <si>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</si>
  <si>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</si>
  <si>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</si>
  <si>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</si>
  <si>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</si>
  <si>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</si>
  <si>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</si>
  <si>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</si>
  <si>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</si>
  <si>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</si>
  <si>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</si>
  <si>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</si>
  <si>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</si>
  <si>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</si>
  <si>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</si>
  <si>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</si>
  <si>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</si>
  <si>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</si>
  <si>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</si>
  <si>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</si>
  <si>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</si>
  <si>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</si>
  <si>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</si>
  <si>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</si>
  <si>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</si>
  <si>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</si>
  <si>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</si>
  <si>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</si>
  <si>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</si>
  <si>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</si>
  <si>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</si>
  <si>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</si>
  <si>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</si>
  <si>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</si>
  <si>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</si>
  <si>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</si>
  <si>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</si>
  <si>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</si>
  <si>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</si>
  <si>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</si>
  <si>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</si>
  <si>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</si>
  <si>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</si>
  <si>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</si>
  <si>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</si>
  <si>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</si>
  <si>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</si>
  <si>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</si>
  <si>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</si>
  <si>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</si>
  <si>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</si>
  <si>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</si>
  <si>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</si>
  <si>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</si>
  <si>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</si>
  <si>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</si>
  <si>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</si>
  <si>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</si>
  <si>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</si>
  <si>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</si>
  <si>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</si>
  <si>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</si>
  <si>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</si>
  <si>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</si>
  <si>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</si>
  <si>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</si>
  <si>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</si>
  <si>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</si>
  <si>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</si>
  <si>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</si>
  <si>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</si>
  <si>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</si>
  <si>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</si>
  <si>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</si>
  <si>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</si>
  <si>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</si>
  <si>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</si>
  <si>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</si>
  <si>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</si>
  <si>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</si>
  <si>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</si>
  <si>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</si>
  <si>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</si>
  <si>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</si>
  <si>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</si>
  <si>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</si>
  <si>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</si>
  <si>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</si>
  <si>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</si>
  <si>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</si>
  <si>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</si>
  <si>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</si>
  <si>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</si>
  <si>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</si>
  <si>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</si>
  <si>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</si>
  <si>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</si>
  <si>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</si>
  <si>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</si>
  <si>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</si>
  <si>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</si>
  <si>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</si>
  <si>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</si>
  <si>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</si>
  <si>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</si>
  <si>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</si>
  <si>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</si>
  <si>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</si>
  <si>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</si>
  <si>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</si>
  <si>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</si>
  <si>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</si>
  <si>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</si>
  <si>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</si>
  <si>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</si>
  <si>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</si>
  <si>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</si>
  <si>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</si>
  <si>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</si>
  <si>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</si>
  <si>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</si>
  <si>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</si>
  <si>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</si>
  <si>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</si>
  <si>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</si>
  <si>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</si>
  <si>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</si>
  <si>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</si>
  <si>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</si>
  <si>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</si>
  <si>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</si>
  <si>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</si>
  <si>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</si>
  <si>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</si>
  <si>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</si>
  <si>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</si>
  <si>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</si>
  <si>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</si>
  <si>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</si>
  <si>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</si>
  <si>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</si>
  <si>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</si>
  <si>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</si>
  <si>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</si>
  <si>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</si>
  <si>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</si>
  <si>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</si>
  <si>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</si>
  <si>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</si>
  <si>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</si>
  <si>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</si>
  <si>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</si>
  <si>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</si>
  <si>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</si>
  <si>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</si>
  <si>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</si>
  <si>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</si>
  <si>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</si>
  <si>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</si>
  <si>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</si>
  <si>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</si>
  <si>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</si>
  <si>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</si>
  <si>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</si>
  <si>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</si>
  <si>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</si>
  <si>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</si>
  <si>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</si>
  <si>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</si>
  <si>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</si>
  <si>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</si>
  <si>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</si>
  <si>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</si>
  <si>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</si>
  <si>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</si>
  <si>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</si>
  <si>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</si>
  <si>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</si>
  <si>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</si>
  <si>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</si>
  <si>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</si>
  <si>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</si>
  <si>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</si>
  <si>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</si>
  <si>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</si>
  <si>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</si>
  <si>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</si>
  <si>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</si>
  <si>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</si>
  <si>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</si>
  <si>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</si>
  <si>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</si>
  <si>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</si>
  <si>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</si>
  <si>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</si>
  <si>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</si>
  <si>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</si>
  <si>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</si>
  <si>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</si>
  <si>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</si>
  <si>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</si>
  <si>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</si>
  <si>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</si>
  <si>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</si>
  <si>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</si>
  <si>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</si>
  <si>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</si>
  <si>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</si>
  <si>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</si>
  <si>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</si>
  <si>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</si>
  <si>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</si>
  <si>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</si>
  <si>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</si>
  <si>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</si>
  <si>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</si>
  <si>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</si>
  <si>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</si>
  <si>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</si>
  <si>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</si>
  <si>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</si>
  <si>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</si>
  <si>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</si>
  <si>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</si>
  <si>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</si>
  <si>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</si>
  <si>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</si>
  <si>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</si>
  <si>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</si>
  <si>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</si>
  <si>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</si>
  <si>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</si>
  <si>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</si>
  <si>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</si>
  <si>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</si>
  <si>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</si>
  <si>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</si>
  <si>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</si>
  <si>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</si>
  <si>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</si>
  <si>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</si>
  <si>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</si>
  <si>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</si>
  <si>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</si>
  <si>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</si>
  <si>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</si>
  <si>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</si>
  <si>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</si>
  <si>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</si>
  <si>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</si>
  <si>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</si>
  <si>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</si>
  <si>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</si>
  <si>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</si>
  <si>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</si>
  <si>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</si>
  <si>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</si>
  <si>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</si>
  <si>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</si>
  <si>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</si>
  <si>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</si>
  <si>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</si>
  <si>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</si>
  <si>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</si>
  <si>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</si>
  <si>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</si>
  <si>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</si>
  <si>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</si>
  <si>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</si>
  <si>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</si>
  <si>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</si>
  <si>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</si>
  <si>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</si>
  <si>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</si>
  <si>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</si>
  <si>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</si>
  <si>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</si>
  <si>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</si>
  <si>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</si>
  <si>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</si>
  <si>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</si>
  <si>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</si>
  <si>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</si>
  <si>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</si>
  <si>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</si>
  <si>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</si>
  <si>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</si>
  <si>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</si>
  <si>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</si>
  <si>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</si>
  <si>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</si>
  <si>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</si>
  <si>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</si>
  <si>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</si>
  <si>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</si>
  <si>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</si>
  <si>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</si>
  <si>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</si>
  <si>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</si>
  <si>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</si>
  <si>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</si>
  <si>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</si>
  <si>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</si>
  <si>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</si>
  <si>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</si>
  <si>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</si>
  <si>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</si>
  <si>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</si>
  <si>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</si>
  <si>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</si>
  <si>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</si>
  <si>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</si>
  <si>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</si>
  <si>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</si>
  <si>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</si>
  <si>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</si>
  <si>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</si>
  <si>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</si>
  <si>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</si>
  <si>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</si>
  <si>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</si>
  <si>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</si>
  <si>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</si>
  <si>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</si>
  <si>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</si>
  <si>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</si>
  <si>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</si>
  <si>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</si>
  <si>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</si>
  <si>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</si>
  <si>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</si>
  <si>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</si>
  <si>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</si>
  <si>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</si>
  <si>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</si>
  <si>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</si>
  <si>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</si>
  <si>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</si>
  <si>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</si>
  <si>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</si>
  <si>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</si>
  <si>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</si>
  <si>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</si>
  <si>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</si>
  <si>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</si>
  <si>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</si>
  <si>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</si>
  <si>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</si>
  <si>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</si>
  <si>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</si>
  <si>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</si>
  <si>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</si>
  <si>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</si>
  <si>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</si>
  <si>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</si>
  <si>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</si>
  <si>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</si>
  <si>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</si>
  <si>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</si>
  <si>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</si>
  <si>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</si>
  <si>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</si>
  <si>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</si>
  <si>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</si>
  <si>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</si>
  <si>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</si>
  <si>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</si>
  <si>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</si>
  <si>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</si>
  <si>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</si>
  <si>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</si>
  <si>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</si>
  <si>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</si>
  <si>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</si>
  <si>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</si>
  <si>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</si>
  <si>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</si>
  <si>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</si>
  <si>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</si>
  <si>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</si>
  <si>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</si>
  <si>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</si>
  <si>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</si>
  <si>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</si>
  <si>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</si>
  <si>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</si>
  <si>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</si>
  <si>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</si>
  <si>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</si>
  <si>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</si>
  <si>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</si>
  <si>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</si>
  <si>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</si>
  <si>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</si>
  <si>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</si>
  <si>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</si>
  <si>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</si>
  <si>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</si>
  <si>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</si>
  <si>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</si>
  <si>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</si>
  <si>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</si>
  <si>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</si>
  <si>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</si>
  <si>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</si>
  <si>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</si>
  <si>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</si>
  <si>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</si>
  <si>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</si>
  <si>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</si>
  <si>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</si>
  <si>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</si>
  <si>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</si>
  <si>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</si>
  <si>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</si>
  <si>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</si>
  <si>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</si>
  <si>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</si>
  <si>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</si>
  <si>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</si>
  <si>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</si>
  <si>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</si>
  <si>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</si>
  <si>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</si>
  <si>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</si>
  <si>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</si>
  <si>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</si>
  <si>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</si>
  <si>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</si>
  <si>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</si>
  <si>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</si>
  <si>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</si>
  <si>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</si>
  <si>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</si>
  <si>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</si>
  <si>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</si>
  <si>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</si>
  <si>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</si>
  <si>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</si>
  <si>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</si>
  <si>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</si>
  <si>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</si>
  <si>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</si>
  <si>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</si>
  <si>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</si>
  <si>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</si>
  <si>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</si>
  <si>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</si>
  <si>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</si>
  <si>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</si>
  <si>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</si>
  <si>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</si>
  <si>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</si>
  <si>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</si>
  <si>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</si>
  <si>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</si>
  <si>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</si>
  <si>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</si>
  <si>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</si>
  <si>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</si>
  <si>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</si>
  <si>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</si>
  <si>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</si>
  <si>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</si>
  <si>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</si>
  <si>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</si>
  <si>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</si>
  <si>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</si>
  <si>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</si>
  <si>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</si>
  <si>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</si>
  <si>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</si>
  <si>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</si>
  <si>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</si>
  <si>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</si>
  <si>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</si>
  <si>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</si>
  <si>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</si>
  <si>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</si>
  <si>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</si>
  <si>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</si>
  <si>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</si>
  <si>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</si>
  <si>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</si>
  <si>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</si>
  <si>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</si>
  <si>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</si>
  <si>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</si>
  <si>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</si>
  <si>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</si>
  <si>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</si>
  <si>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</si>
  <si>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</si>
  <si>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</si>
  <si>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</si>
  <si>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</si>
  <si>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</si>
  <si>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</si>
  <si>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</si>
  <si>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</si>
  <si>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</si>
  <si>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</si>
  <si>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</si>
  <si>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</si>
  <si>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</si>
  <si>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</si>
  <si>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</si>
  <si>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</si>
  <si>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</si>
  <si>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</si>
  <si>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</si>
  <si>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</si>
  <si>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</si>
  <si>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</si>
  <si>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</si>
  <si>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</si>
  <si>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</si>
  <si>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</si>
  <si>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</si>
  <si>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</si>
  <si>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</si>
  <si>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</si>
  <si>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</si>
  <si>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</si>
  <si>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</si>
  <si>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</si>
  <si>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</si>
  <si>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</si>
  <si>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</si>
  <si>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</si>
  <si>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</si>
  <si>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</si>
  <si>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</si>
  <si>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</si>
  <si>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</si>
  <si>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</si>
  <si>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</si>
  <si>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</si>
  <si>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</si>
  <si>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</si>
  <si>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</si>
  <si>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</si>
  <si>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</si>
  <si>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</si>
  <si>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</si>
  <si>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</si>
  <si>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</si>
  <si>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</si>
  <si>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</si>
  <si>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</si>
  <si>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</si>
  <si>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</si>
  <si>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</si>
  <si>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</si>
  <si>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</si>
  <si>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</si>
  <si>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</si>
  <si>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</si>
  <si>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</si>
  <si>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</si>
  <si>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</si>
  <si>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</si>
  <si>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</si>
  <si>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</si>
  <si>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</si>
  <si>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</si>
  <si>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</si>
  <si>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</si>
  <si>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</si>
  <si>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</si>
  <si>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</si>
  <si>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</si>
  <si>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</si>
  <si>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</si>
  <si>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</si>
  <si>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</si>
  <si>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</si>
  <si>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</si>
  <si>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</si>
  <si>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</si>
  <si>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</si>
  <si>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</si>
  <si>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</si>
  <si>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</si>
  <si>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</si>
  <si>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</si>
  <si>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</si>
  <si>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</si>
  <si>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</si>
  <si>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</si>
  <si>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</si>
  <si>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</si>
  <si>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</si>
  <si>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</si>
  <si>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</si>
  <si>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</si>
  <si>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</si>
  <si>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</si>
  <si>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</si>
  <si>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</si>
  <si>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</si>
  <si>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</si>
  <si>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</si>
  <si>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</si>
  <si>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</si>
  <si>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</si>
  <si>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</si>
  <si>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</si>
  <si>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</si>
  <si>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</si>
  <si>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</si>
  <si>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</si>
  <si>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</si>
  <si>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</si>
  <si>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</si>
  <si>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</si>
  <si>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</si>
  <si>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</si>
  <si>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</si>
  <si>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</si>
  <si>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</si>
  <si>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</si>
  <si>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</si>
  <si>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</si>
  <si>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</si>
  <si>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</si>
  <si>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</si>
  <si>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</si>
  <si>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</si>
  <si>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</si>
  <si>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</si>
  <si>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</si>
  <si>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</si>
  <si>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</si>
  <si>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</si>
  <si>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</si>
  <si>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</si>
  <si>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</si>
  <si>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</si>
  <si>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</si>
  <si>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</si>
  <si>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</si>
  <si>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</si>
  <si>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</si>
  <si>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</si>
  <si>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</si>
  <si>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</si>
  <si>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</si>
  <si>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</si>
  <si>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</si>
  <si>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</si>
  <si>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</si>
  <si>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</si>
  <si>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</si>
  <si>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</si>
  <si>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</si>
  <si>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</si>
  <si>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</si>
  <si>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</si>
  <si>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</si>
  <si>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</si>
  <si>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</si>
  <si>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</si>
  <si>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</si>
  <si>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</si>
  <si>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</si>
  <si>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</si>
  <si>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</si>
  <si>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</si>
  <si>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</si>
  <si>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</si>
  <si>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</si>
  <si>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</si>
  <si>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</si>
  <si>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</si>
  <si>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</si>
  <si>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</si>
  <si>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</si>
  <si>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</si>
  <si>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</si>
  <si>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</si>
  <si>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</si>
  <si>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</si>
  <si>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</si>
  <si>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</si>
  <si>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</si>
  <si>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</si>
  <si>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</si>
  <si>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</si>
  <si>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</si>
  <si>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</si>
  <si>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</si>
  <si>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</si>
  <si>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</si>
  <si>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</si>
  <si>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</si>
  <si>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</si>
  <si>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</si>
  <si>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</si>
  <si>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</si>
  <si>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</si>
  <si>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</si>
  <si>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</si>
  <si>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</si>
  <si>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</si>
  <si>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</si>
  <si>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</si>
  <si>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</si>
  <si>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</si>
  <si>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</si>
  <si>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</si>
  <si>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</si>
  <si>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</si>
  <si>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</si>
  <si>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</si>
  <si>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</si>
  <si>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</si>
  <si>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</si>
  <si>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</si>
  <si>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</si>
  <si>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</si>
  <si>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</si>
  <si>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</si>
  <si>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</si>
  <si>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</si>
  <si>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</si>
  <si>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</si>
  <si>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</si>
  <si>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</si>
  <si>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</si>
  <si>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</si>
  <si>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</si>
  <si>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</si>
  <si>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</si>
  <si>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</si>
  <si>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</si>
  <si>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</si>
  <si>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</si>
  <si>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</si>
  <si>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</si>
  <si>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</si>
  <si>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</si>
  <si>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</si>
  <si>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</si>
  <si>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</si>
  <si>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</si>
  <si>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</si>
  <si>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</si>
  <si>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</si>
  <si>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</si>
  <si>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</si>
  <si>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</si>
  <si>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</si>
  <si>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</si>
  <si>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</si>
  <si>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</si>
  <si>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</si>
  <si>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</si>
  <si>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</si>
  <si>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</si>
  <si>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</si>
  <si>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</si>
  <si>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</si>
  <si>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</si>
  <si>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</si>
  <si>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</si>
  <si>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</si>
  <si>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</si>
  <si>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</si>
  <si>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</si>
  <si>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</si>
  <si>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</si>
  <si>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</si>
  <si>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</si>
  <si>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</si>
  <si>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</si>
  <si>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</si>
  <si>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</si>
  <si>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</si>
  <si>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</si>
  <si>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</si>
  <si>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</si>
  <si>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</si>
  <si>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</si>
  <si>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</si>
  <si>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</si>
  <si>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</si>
  <si>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</si>
  <si>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</si>
  <si>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</si>
  <si>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</si>
  <si>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</si>
  <si>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</si>
  <si>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</si>
  <si>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</si>
  <si>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</si>
  <si>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</si>
  <si>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</si>
  <si>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</si>
  <si>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</si>
  <si>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</si>
  <si>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</si>
  <si>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</si>
  <si>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</si>
  <si>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</si>
  <si>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</si>
  <si>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</si>
  <si>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</si>
  <si>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</si>
  <si>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</si>
  <si>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</si>
  <si>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</si>
  <si>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</si>
  <si>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</si>
  <si>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</si>
  <si>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</si>
  <si>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</si>
  <si>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</si>
  <si>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</si>
  <si>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</si>
  <si>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</si>
  <si>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</si>
  <si>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</si>
  <si>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</si>
  <si>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</si>
  <si>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</si>
  <si>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</si>
  <si>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</si>
  <si>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</si>
  <si>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</si>
  <si>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</si>
  <si>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</si>
  <si>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</si>
  <si>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</si>
  <si>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</si>
  <si>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</si>
  <si>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</si>
  <si>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</si>
  <si>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</si>
  <si>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</si>
  <si>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</si>
  <si>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</si>
  <si>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</si>
  <si>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</si>
  <si>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</si>
  <si>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</si>
  <si>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</si>
  <si>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</si>
  <si>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</si>
  <si>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</si>
  <si>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</si>
  <si>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</si>
  <si>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</si>
  <si>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</si>
  <si>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</si>
  <si>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</si>
  <si>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</si>
  <si>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</si>
  <si>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</si>
  <si>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</si>
  <si>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</si>
  <si>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</si>
  <si>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</si>
  <si>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</si>
  <si>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</si>
  <si>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</si>
  <si>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</si>
  <si>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</si>
  <si>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</si>
  <si>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</si>
  <si>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</si>
  <si>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</si>
  <si>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</si>
  <si>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</si>
  <si>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</si>
  <si>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</si>
  <si>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</si>
  <si>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</si>
  <si>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</si>
  <si>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</si>
  <si>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</si>
  <si>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</si>
  <si>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</si>
  <si>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</si>
  <si>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</si>
  <si>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</si>
  <si>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</si>
  <si>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</si>
  <si>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</si>
  <si>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</si>
  <si>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</si>
  <si>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</si>
  <si>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</si>
  <si>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</si>
  <si>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</si>
  <si>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</si>
  <si>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</si>
  <si>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</si>
  <si>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</si>
  <si>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</si>
  <si>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</si>
  <si>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</si>
  <si>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</si>
  <si>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</si>
  <si>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</si>
  <si>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</si>
  <si>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</si>
  <si>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</si>
  <si>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</si>
  <si>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</si>
  <si>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</si>
  <si>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</si>
  <si>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</si>
  <si>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</si>
  <si>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</si>
  <si>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</si>
  <si>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</si>
  <si>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</si>
  <si>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</si>
  <si>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</si>
  <si>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</si>
  <si>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</si>
  <si>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</si>
  <si>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</si>
  <si>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</si>
  <si>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</si>
  <si>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</si>
  <si>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</si>
  <si>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</si>
  <si>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</si>
  <si>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</si>
  <si>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</si>
  <si>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</si>
  <si>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</si>
  <si>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</si>
  <si>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</si>
  <si>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</si>
  <si>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</si>
  <si>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</si>
  <si>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</si>
  <si>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</si>
  <si>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</si>
  <si>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</si>
  <si>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</si>
  <si>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</si>
  <si>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</si>
  <si>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</si>
  <si>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</si>
  <si>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</si>
  <si>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</si>
  <si>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</si>
  <si>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</si>
  <si>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</si>
  <si>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</si>
  <si>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</si>
  <si>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</si>
  <si>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</si>
  <si>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</si>
  <si>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</si>
  <si>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</si>
  <si>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</si>
  <si>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</si>
  <si>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</si>
  <si>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</si>
  <si>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</si>
  <si>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</si>
  <si>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</si>
  <si>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</si>
  <si>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</si>
  <si>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</si>
  <si>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</si>
  <si>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</si>
  <si>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</si>
  <si>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</si>
  <si>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</si>
  <si>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</si>
  <si>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</si>
  <si>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</si>
  <si>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</si>
  <si>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</si>
  <si>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</si>
  <si>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</si>
  <si>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</si>
  <si>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</si>
  <si>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</si>
  <si>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</si>
  <si>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</si>
  <si>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</si>
  <si>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</si>
  <si>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</si>
  <si>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</si>
  <si>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</si>
  <si>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</si>
  <si>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</si>
  <si>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</si>
  <si>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</si>
  <si>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</si>
  <si>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</si>
  <si>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</si>
  <si>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</si>
  <si>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</si>
  <si>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</si>
  <si>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</si>
  <si>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</si>
  <si>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</si>
  <si>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</si>
  <si>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</si>
  <si>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</si>
  <si>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</si>
  <si>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</si>
  <si>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</si>
  <si>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</si>
  <si>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</si>
  <si>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</si>
  <si>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</si>
  <si>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</si>
  <si>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</si>
  <si>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</si>
  <si>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</si>
  <si>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</si>
  <si>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</si>
  <si>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</si>
  <si>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</si>
  <si>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</si>
  <si>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</si>
  <si>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</si>
  <si>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</si>
  <si>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</si>
  <si>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</si>
  <si>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</si>
  <si>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</si>
  <si>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</si>
  <si>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</si>
  <si>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</si>
  <si>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</si>
  <si>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</si>
  <si>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</si>
  <si>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</si>
  <si>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</si>
  <si>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</si>
  <si>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</si>
  <si>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</si>
  <si>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</si>
  <si>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</si>
  <si>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</si>
  <si>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</si>
  <si>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</si>
  <si>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</si>
  <si>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</si>
  <si>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</si>
  <si>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</si>
  <si>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</si>
  <si>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</si>
  <si>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</si>
  <si>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</si>
  <si>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</si>
  <si>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</si>
  <si>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</si>
  <si>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</si>
  <si>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</si>
  <si>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</si>
  <si>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</si>
  <si>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</si>
  <si>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</si>
  <si>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</si>
  <si>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</si>
  <si>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</si>
  <si>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</si>
  <si>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</si>
  <si>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</si>
  <si>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</si>
  <si>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</si>
  <si>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</si>
  <si>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</si>
  <si>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</si>
  <si>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</si>
  <si>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</si>
  <si>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</si>
  <si>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</si>
  <si>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</si>
  <si>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</si>
  <si>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</si>
  <si>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</si>
  <si>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</si>
  <si>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</si>
  <si>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</si>
  <si>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</si>
  <si>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</si>
  <si>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</si>
  <si>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</si>
  <si>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</si>
  <si>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</si>
  <si>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</si>
  <si>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</si>
  <si>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</si>
  <si>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</si>
  <si>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</si>
  <si>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</si>
  <si>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</si>
  <si>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</si>
  <si>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</si>
  <si>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</si>
  <si>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</si>
  <si>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</si>
  <si>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</si>
  <si>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</si>
  <si>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</si>
  <si>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</si>
  <si>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</si>
  <si>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</si>
  <si>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</si>
  <si>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</si>
  <si>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</si>
  <si>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</si>
  <si>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</si>
  <si>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</si>
  <si>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</si>
  <si>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</si>
  <si>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</si>
  <si>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</si>
  <si>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</si>
  <si>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</si>
  <si>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</si>
  <si>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</si>
  <si>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</si>
  <si>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</si>
  <si>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</si>
  <si>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</si>
  <si>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</si>
  <si>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</si>
  <si>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</si>
  <si>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</si>
  <si>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</si>
  <si>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</si>
  <si>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</si>
  <si>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</si>
  <si>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</si>
  <si>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</si>
  <si>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</si>
  <si>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</si>
  <si>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</si>
  <si>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</si>
  <si>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</si>
  <si>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</si>
  <si>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</si>
  <si>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</si>
  <si>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</si>
  <si>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</si>
  <si>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</si>
  <si>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</si>
  <si>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</si>
  <si>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</si>
  <si>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</si>
  <si>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</si>
  <si>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</si>
  <si>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</si>
  <si>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</si>
  <si>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</si>
  <si>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</si>
  <si>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</si>
  <si>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</si>
  <si>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</si>
  <si>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</si>
  <si>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</si>
  <si>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</si>
  <si>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</si>
  <si>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</si>
  <si>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</si>
  <si>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</si>
  <si>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</si>
  <si>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</si>
  <si>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</si>
  <si>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</si>
  <si>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</si>
  <si>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</si>
  <si>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</si>
  <si>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</si>
  <si>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</si>
  <si>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</si>
  <si>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</si>
  <si>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</si>
  <si>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</si>
  <si>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</si>
  <si>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</si>
  <si>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</si>
  <si>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</si>
  <si>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</si>
  <si>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</si>
  <si>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</si>
  <si>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</si>
  <si>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</si>
  <si>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</si>
  <si>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</si>
  <si>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</si>
  <si>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</si>
  <si>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</si>
  <si>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</si>
  <si>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</si>
  <si>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</si>
  <si>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</si>
  <si>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</si>
  <si>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</si>
  <si>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</si>
  <si>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</si>
  <si>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</si>
  <si>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</si>
  <si>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</si>
  <si>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</si>
  <si>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</si>
  <si>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</si>
  <si>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</si>
  <si>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</si>
  <si>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</si>
  <si>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</si>
  <si>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</si>
  <si>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</si>
  <si>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</si>
  <si>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</si>
  <si>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</si>
  <si>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</si>
  <si>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</si>
  <si>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</si>
  <si>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</si>
  <si>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</si>
  <si>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</si>
  <si>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</si>
  <si>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</si>
  <si>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</si>
  <si>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</si>
  <si>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</si>
  <si>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</si>
  <si>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</si>
  <si>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</si>
  <si>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</si>
  <si>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</si>
  <si>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</si>
  <si>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</si>
  <si>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</si>
  <si>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</si>
  <si>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</si>
  <si>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</si>
  <si>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</si>
  <si>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</si>
  <si>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</si>
  <si>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</si>
  <si>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</si>
  <si>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</si>
  <si>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</si>
  <si>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</si>
  <si>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</si>
  <si>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</si>
  <si>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</si>
  <si>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</si>
  <si>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</si>
  <si>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</si>
  <si>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</si>
  <si>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</si>
  <si>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</si>
  <si>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</si>
  <si>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</si>
  <si>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</si>
  <si>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</si>
  <si>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</si>
  <si>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</si>
  <si>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</si>
  <si>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</si>
  <si>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</si>
  <si>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</si>
  <si>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</si>
  <si>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</si>
  <si>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</si>
  <si>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</si>
  <si>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</si>
  <si>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</si>
  <si>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</si>
  <si>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</si>
  <si>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</si>
  <si>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</si>
  <si>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</si>
  <si>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</si>
  <si>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</si>
  <si>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</si>
  <si>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</si>
  <si>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</si>
  <si>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</si>
  <si>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</si>
  <si>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</si>
  <si>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</si>
  <si>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</si>
  <si>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</si>
  <si>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</si>
  <si>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</si>
  <si>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</si>
  <si>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</si>
  <si>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</si>
  <si>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</si>
  <si>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</si>
  <si>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</si>
  <si>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</si>
  <si>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</si>
  <si>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</si>
  <si>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</si>
  <si>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</si>
  <si>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</si>
  <si>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</si>
  <si>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</si>
  <si>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</si>
  <si>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</si>
  <si>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</si>
  <si>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</si>
  <si>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</si>
  <si>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</si>
  <si>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</si>
  <si>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</si>
  <si>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</si>
  <si>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</si>
  <si>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</si>
  <si>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</si>
  <si>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</si>
  <si>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</si>
  <si>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</si>
  <si>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</si>
  <si>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</si>
  <si>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</si>
  <si>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</si>
  <si>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</si>
  <si>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</si>
  <si>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</si>
  <si>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</si>
  <si>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</si>
  <si>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</si>
  <si>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</si>
  <si>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</si>
  <si>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</si>
  <si>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</si>
  <si>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</si>
  <si>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</si>
  <si>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</si>
  <si>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</si>
  <si>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</si>
  <si>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</si>
  <si>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</si>
  <si>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</si>
  <si>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</si>
  <si>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</si>
  <si>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</si>
  <si>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</si>
  <si>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</si>
  <si>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</si>
  <si>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</si>
  <si>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</si>
  <si>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</si>
  <si>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</si>
  <si>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</si>
  <si>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</si>
  <si>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</si>
  <si>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</si>
  <si>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</si>
  <si>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</si>
  <si>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</si>
  <si>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</si>
  <si>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</si>
  <si>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</si>
  <si>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</si>
  <si>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</si>
  <si>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</si>
  <si>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</si>
  <si>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</si>
  <si>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</si>
  <si>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</si>
  <si>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</si>
  <si>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</si>
  <si>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</si>
  <si>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</si>
  <si>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</si>
  <si>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</si>
  <si>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</si>
  <si>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</si>
  <si>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</si>
  <si>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</si>
  <si>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</si>
  <si>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</si>
  <si>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</si>
  <si>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</si>
  <si>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</si>
  <si>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</si>
  <si>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</si>
  <si>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</si>
  <si>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</si>
  <si>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</si>
  <si>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</si>
  <si>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</si>
  <si>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</si>
  <si>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</si>
  <si>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</si>
  <si>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</si>
  <si>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</si>
  <si>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</si>
  <si>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</si>
  <si>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</si>
  <si>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</si>
  <si>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</si>
  <si>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</si>
  <si>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</si>
  <si>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</si>
  <si>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</si>
  <si>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</si>
  <si>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</si>
  <si>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</si>
  <si>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</si>
  <si>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</si>
  <si>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</si>
  <si>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</si>
  <si>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</si>
  <si>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</si>
  <si>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</si>
  <si>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</si>
  <si>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</si>
  <si>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</si>
  <si>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</si>
  <si>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</si>
  <si>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</si>
  <si>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</si>
  <si>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</si>
  <si>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</si>
  <si>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</si>
  <si>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</si>
  <si>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</si>
  <si>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</si>
  <si>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</si>
  <si>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</si>
  <si>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</si>
  <si>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</si>
  <si>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</si>
  <si>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</si>
  <si>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</si>
  <si>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</si>
  <si>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</si>
  <si>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</si>
  <si>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</si>
  <si>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</si>
  <si>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</si>
  <si>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</si>
  <si>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</si>
  <si>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</si>
  <si>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</si>
  <si>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</si>
  <si>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</si>
  <si>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</si>
  <si>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</si>
  <si>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</si>
  <si>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</si>
  <si>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</si>
  <si>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</si>
  <si>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</si>
  <si>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</si>
  <si>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</si>
  <si>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</si>
  <si>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</si>
  <si>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</si>
  <si>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</si>
  <si>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</si>
  <si>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</si>
  <si>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</si>
  <si>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</si>
  <si>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</si>
  <si>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</si>
  <si>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</si>
  <si>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</si>
  <si>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</si>
  <si>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</si>
  <si>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</si>
  <si>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</si>
  <si>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</si>
  <si>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</si>
  <si>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</si>
  <si>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</si>
  <si>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</si>
  <si>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</si>
  <si>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</si>
  <si>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</si>
  <si>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</si>
  <si>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</si>
  <si>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</si>
  <si>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</si>
  <si>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</si>
  <si>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</si>
  <si>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</si>
  <si>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</si>
  <si>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</si>
  <si>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</si>
  <si>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</si>
  <si>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</si>
  <si>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</si>
  <si>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</si>
  <si>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</si>
  <si>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</si>
  <si>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</si>
  <si>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</si>
  <si>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</si>
  <si>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</si>
  <si>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</si>
  <si>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</si>
  <si>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</si>
  <si>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</si>
  <si>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</si>
  <si>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</si>
  <si>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</si>
  <si>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</si>
  <si>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</si>
  <si>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</si>
  <si>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</si>
  <si>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</si>
  <si>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</si>
  <si>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</si>
  <si>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</si>
  <si>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</si>
  <si>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</si>
  <si>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</si>
  <si>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</si>
  <si>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</si>
  <si>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</si>
  <si>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</si>
  <si>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</si>
  <si>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</si>
  <si>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</si>
  <si>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</si>
  <si>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</si>
  <si>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</si>
  <si>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</si>
  <si>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</si>
  <si>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</si>
  <si>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</si>
  <si>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</si>
  <si>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</si>
  <si>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</si>
  <si>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</si>
  <si>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</si>
  <si>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</si>
  <si>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</si>
  <si>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</si>
  <si>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</si>
  <si>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</si>
  <si>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</si>
  <si>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</si>
  <si>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</si>
  <si>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</si>
  <si>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</si>
  <si>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</si>
  <si>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</si>
  <si>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</si>
  <si>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</si>
  <si>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</si>
  <si>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</si>
  <si>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</si>
  <si>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</si>
  <si>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</si>
  <si>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</si>
  <si>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</si>
  <si>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</si>
  <si>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</si>
  <si>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</si>
  <si>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</si>
  <si>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</si>
  <si>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</si>
  <si>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</si>
  <si>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</si>
  <si>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</si>
  <si>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</si>
  <si>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</si>
  <si>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</si>
  <si>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</si>
  <si>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</si>
  <si>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</si>
  <si>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</si>
  <si>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</si>
  <si>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</si>
  <si>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</si>
  <si>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</si>
  <si>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</si>
  <si>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</si>
  <si>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</si>
  <si>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</si>
  <si>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</si>
  <si>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</si>
  <si>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</si>
  <si>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</si>
  <si>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</si>
  <si>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</si>
  <si>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</si>
  <si>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</si>
  <si>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</si>
  <si>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</si>
  <si>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</si>
  <si>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</si>
  <si>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</si>
  <si>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</si>
  <si>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</si>
  <si>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</si>
  <si>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</si>
  <si>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</si>
  <si>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</si>
  <si>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</si>
  <si>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</si>
  <si>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</si>
  <si>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</si>
  <si>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</si>
  <si>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</si>
  <si>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</si>
  <si>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</si>
  <si>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</si>
  <si>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</si>
  <si>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</si>
  <si>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</si>
  <si>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</si>
  <si>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</si>
  <si>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</si>
  <si>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</si>
  <si>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</si>
  <si>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</si>
  <si>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</si>
  <si>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</si>
  <si>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</si>
  <si>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</si>
  <si>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</si>
  <si>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</si>
  <si>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</si>
  <si>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</si>
  <si>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</si>
  <si>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</si>
  <si>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</si>
  <si>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</si>
  <si>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</si>
  <si>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</si>
  <si>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</si>
  <si>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</si>
  <si>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</si>
  <si>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</si>
  <si>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</si>
  <si>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</si>
  <si>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</si>
  <si>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</si>
  <si>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</si>
  <si>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</si>
  <si>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</si>
  <si>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</si>
  <si>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</si>
  <si>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</si>
  <si>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</si>
  <si>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</si>
  <si>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</si>
  <si>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</si>
  <si>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</si>
  <si>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</si>
  <si>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</si>
  <si>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</si>
  <si>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</si>
  <si>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</si>
  <si>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</si>
  <si>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</si>
  <si>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</si>
  <si>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</si>
  <si>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</si>
  <si>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</si>
  <si>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</si>
  <si>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</si>
  <si>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</si>
  <si>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</si>
  <si>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</si>
  <si>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</si>
  <si>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</si>
  <si>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</si>
  <si>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</si>
  <si>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</si>
  <si>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</si>
  <si>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</si>
  <si>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</si>
  <si>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</si>
  <si>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</si>
  <si>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</si>
  <si>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</si>
  <si>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</si>
  <si>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</si>
  <si>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</si>
  <si>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</si>
  <si>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</si>
  <si>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</si>
  <si>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</si>
  <si>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</si>
  <si>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</si>
  <si>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</si>
  <si>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</si>
  <si>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</si>
  <si>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</si>
  <si>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</si>
  <si>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</si>
  <si>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</si>
  <si>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</si>
  <si>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</si>
  <si>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</si>
  <si>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</si>
  <si>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</si>
  <si>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</si>
  <si>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</si>
  <si>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</si>
  <si>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</si>
  <si>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</si>
  <si>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</si>
  <si>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</si>
  <si>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</si>
  <si>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</si>
  <si>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</si>
  <si>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</si>
  <si>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</si>
  <si>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</si>
  <si>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</si>
  <si>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</si>
  <si>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</si>
  <si>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</si>
  <si>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</si>
  <si>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</si>
  <si>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</si>
  <si>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</si>
  <si>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</si>
  <si>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</si>
  <si>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</si>
  <si>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</si>
  <si>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</si>
  <si>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</si>
  <si>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</si>
  <si>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</si>
  <si>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</si>
  <si>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</si>
  <si>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</si>
  <si>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</si>
  <si>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</si>
  <si>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</si>
  <si>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</si>
  <si>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</si>
  <si>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</si>
  <si>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</si>
  <si>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</si>
  <si>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</si>
  <si>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</si>
  <si>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</si>
  <si>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</si>
  <si>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</si>
  <si>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</si>
  <si>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</si>
  <si>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</si>
  <si>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</si>
  <si>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</si>
  <si>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</si>
  <si>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</si>
  <si>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</si>
  <si>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</si>
  <si>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</si>
  <si>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</si>
  <si>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</si>
  <si>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</si>
  <si>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</si>
  <si>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</si>
  <si>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</si>
  <si>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</si>
  <si>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</si>
  <si>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</si>
  <si>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</si>
  <si>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</si>
  <si>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</si>
  <si>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</si>
  <si>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</si>
  <si>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</si>
  <si>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</si>
  <si>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</si>
  <si>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</si>
  <si>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</si>
  <si>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</si>
  <si>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</si>
  <si>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</si>
  <si>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</si>
  <si>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</si>
  <si>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</si>
  <si>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</si>
  <si>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</si>
  <si>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</si>
  <si>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</si>
  <si>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</si>
  <si>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</si>
  <si>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</si>
  <si>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</si>
  <si>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</si>
  <si>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</si>
  <si>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</si>
  <si>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</si>
  <si>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</si>
  <si>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</si>
  <si>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</si>
  <si>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</si>
  <si>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</si>
  <si>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</si>
  <si>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</si>
  <si>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</si>
  <si>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</si>
  <si>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</si>
  <si>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</si>
  <si>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</si>
  <si>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</si>
  <si>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</si>
  <si>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</si>
  <si>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</si>
  <si>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</si>
  <si>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</si>
  <si>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</si>
  <si>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</si>
  <si>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</si>
  <si>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</si>
  <si>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</si>
  <si>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</si>
  <si>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</si>
  <si>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</si>
  <si>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</si>
  <si>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</si>
  <si>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</si>
  <si>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</si>
  <si>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</si>
  <si>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</si>
  <si>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</si>
  <si>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</si>
  <si>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</si>
  <si>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</si>
  <si>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</si>
  <si>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</si>
  <si>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</si>
  <si>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</si>
  <si>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</si>
  <si>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</si>
  <si>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</si>
  <si>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</si>
  <si>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</si>
  <si>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</si>
  <si>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</si>
  <si>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</si>
  <si>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</si>
  <si>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</si>
  <si>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</si>
  <si>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</si>
  <si>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</si>
  <si>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</si>
  <si>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</si>
  <si>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</si>
  <si>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</si>
  <si>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</si>
  <si>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</si>
  <si>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</si>
  <si>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</si>
  <si>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</si>
  <si>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</si>
  <si>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</si>
  <si>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</si>
  <si>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</si>
  <si>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</si>
  <si>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</si>
  <si>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</si>
  <si>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</si>
  <si>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</si>
  <si>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</si>
  <si>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</si>
  <si>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</si>
  <si>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</si>
  <si>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</si>
  <si>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</si>
  <si>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</si>
  <si>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</si>
  <si>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</si>
  <si>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</si>
  <si>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</si>
  <si>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</si>
  <si>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</si>
  <si>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</si>
  <si>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</si>
  <si>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</si>
  <si>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</si>
  <si>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</si>
  <si>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</si>
  <si>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</si>
  <si>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</si>
  <si>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</si>
  <si>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</si>
  <si>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</si>
  <si>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</si>
  <si>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</si>
  <si>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</si>
  <si>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</si>
  <si>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</si>
  <si>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</si>
  <si>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</si>
  <si>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</si>
  <si>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</si>
  <si>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</si>
  <si>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</si>
  <si>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</si>
  <si>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</si>
  <si>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</si>
  <si>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</si>
  <si>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</si>
  <si>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</si>
  <si>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</si>
  <si>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</si>
  <si>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</si>
  <si>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</si>
  <si>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</si>
  <si>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</si>
  <si>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</si>
  <si>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</si>
  <si>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</si>
  <si>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</si>
  <si>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</si>
  <si>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</si>
  <si>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</si>
  <si>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</si>
  <si>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</si>
  <si>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</si>
  <si>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</si>
  <si>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</si>
  <si>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</si>
  <si>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</si>
  <si>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</si>
  <si>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</si>
  <si>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</si>
  <si>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</si>
  <si>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</si>
  <si>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</si>
  <si>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</si>
  <si>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</si>
  <si>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</si>
  <si>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</si>
  <si>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</si>
  <si>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</si>
  <si>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</si>
  <si>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</si>
  <si>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</si>
  <si>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</si>
  <si>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</si>
  <si>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</si>
  <si>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</si>
  <si>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</si>
  <si>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</si>
  <si>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</si>
  <si>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</si>
  <si>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</si>
  <si>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</si>
  <si>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</si>
  <si>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</si>
  <si>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</si>
  <si>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</si>
  <si>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</si>
  <si>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</si>
  <si>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</si>
  <si>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</si>
  <si>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</si>
  <si>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</si>
  <si>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</si>
  <si>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</si>
  <si>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</si>
  <si>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</si>
  <si>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</si>
  <si>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</si>
  <si>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</si>
  <si>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</si>
  <si>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</si>
  <si>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</si>
  <si>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</si>
  <si>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</si>
  <si>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</si>
  <si>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</si>
  <si>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</si>
  <si>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</si>
  <si>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</si>
  <si>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</si>
  <si>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</si>
  <si>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</si>
  <si>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</si>
  <si>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</si>
  <si>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</si>
  <si>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</si>
  <si>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</si>
  <si>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</si>
  <si>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</si>
  <si>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</si>
  <si>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</si>
  <si>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</si>
  <si>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</si>
  <si>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</si>
  <si>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</si>
  <si>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</si>
  <si>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</si>
  <si>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</si>
  <si>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</si>
  <si>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</si>
  <si>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</si>
  <si>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</si>
  <si>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</si>
  <si>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</si>
  <si>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</si>
  <si>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</si>
  <si>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</si>
  <si>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</si>
  <si>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</si>
  <si>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</si>
  <si>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</si>
  <si>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</si>
  <si>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</si>
  <si>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</si>
  <si>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</si>
  <si>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</si>
  <si>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</si>
  <si>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</si>
  <si>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</si>
  <si>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</si>
  <si>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</si>
  <si>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</si>
  <si>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</si>
  <si>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</si>
  <si>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</si>
  <si>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</si>
  <si>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</si>
  <si>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</si>
  <si>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</si>
  <si>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</si>
  <si>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</si>
  <si>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</si>
  <si>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</si>
  <si>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</si>
  <si>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</si>
  <si>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</si>
  <si>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</si>
  <si>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</si>
  <si>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</si>
  <si>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</si>
  <si>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</si>
  <si>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</si>
  <si>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</si>
  <si>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</si>
  <si>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</si>
  <si>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</si>
  <si>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</si>
  <si>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</si>
  <si>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</si>
  <si>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</si>
  <si>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</si>
  <si>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</si>
  <si>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</si>
  <si>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</si>
  <si>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</si>
  <si>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</si>
  <si>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</si>
  <si>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</si>
  <si>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</si>
  <si>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</si>
  <si>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</si>
  <si>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</si>
  <si>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</si>
  <si>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</si>
  <si>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</si>
  <si>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</si>
  <si>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</si>
  <si>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</si>
  <si>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</si>
  <si>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</si>
  <si>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</si>
  <si>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</si>
  <si>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</si>
  <si>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</si>
  <si>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</si>
  <si>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</si>
  <si>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</si>
  <si>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</si>
  <si>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</si>
  <si>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</si>
  <si>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</si>
  <si>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</si>
  <si>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</si>
  <si>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</si>
  <si>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</si>
  <si>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</si>
  <si>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</si>
  <si>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</si>
  <si>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</si>
  <si>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</si>
  <si>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</si>
  <si>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</si>
  <si>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</si>
  <si>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</si>
  <si>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</si>
  <si>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</si>
  <si>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</si>
  <si>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</si>
  <si>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</si>
  <si>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</si>
  <si>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</si>
  <si>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</si>
  <si>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</si>
  <si>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</si>
  <si>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</si>
  <si>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</si>
  <si>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</si>
  <si>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</si>
  <si>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</si>
  <si>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</si>
  <si>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</si>
  <si>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</si>
  <si>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</si>
  <si>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</si>
  <si>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</si>
  <si>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</si>
  <si>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</si>
  <si>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</si>
  <si>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</si>
  <si>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</si>
  <si>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</si>
  <si>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</si>
  <si>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</si>
  <si>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</si>
  <si>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</si>
  <si>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</si>
  <si>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</si>
  <si>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</si>
  <si>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</si>
  <si>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</si>
  <si>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</si>
  <si>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</si>
  <si>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</si>
  <si>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</si>
  <si>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</si>
  <si>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</si>
  <si>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</si>
  <si>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</si>
  <si>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</si>
  <si>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</si>
  <si>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</si>
  <si>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</si>
  <si>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</si>
  <si>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</si>
  <si>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</si>
  <si>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</si>
  <si>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</si>
  <si>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</si>
  <si>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</si>
  <si>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</si>
  <si>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</si>
  <si>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</si>
  <si>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</si>
  <si>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</si>
  <si>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</si>
  <si>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</si>
  <si>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</si>
  <si>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</si>
  <si>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</si>
  <si>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</si>
  <si>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</si>
  <si>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</si>
  <si>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</si>
  <si>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</si>
  <si>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</si>
  <si>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</si>
  <si>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</si>
  <si>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</si>
  <si>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</si>
  <si>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</si>
  <si>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</si>
  <si>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</si>
  <si>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</si>
  <si>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</si>
  <si>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</si>
  <si>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</si>
  <si>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</si>
  <si>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</si>
  <si>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</si>
  <si>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</si>
  <si>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</si>
  <si>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</si>
  <si>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</si>
  <si>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</si>
  <si>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</si>
  <si>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</si>
  <si>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</si>
  <si>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</si>
  <si>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</si>
  <si>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</si>
  <si>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</si>
  <si>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</si>
  <si>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</si>
  <si>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</si>
  <si>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</si>
  <si>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</si>
  <si>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</si>
  <si>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</si>
  <si>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</si>
  <si>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</si>
  <si>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</si>
  <si>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</si>
  <si>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</si>
  <si>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</si>
  <si>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</si>
  <si>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</si>
  <si>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</si>
  <si>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</si>
  <si>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</si>
  <si>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</si>
  <si>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</si>
  <si>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</si>
  <si>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</si>
  <si>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</si>
  <si>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</si>
  <si>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</si>
  <si>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</si>
  <si>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</si>
  <si>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</si>
  <si>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</si>
  <si>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</si>
  <si>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</si>
  <si>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</si>
  <si>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</si>
  <si>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</si>
  <si>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</si>
  <si>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</si>
  <si>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</si>
  <si>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</si>
  <si>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</si>
  <si>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</si>
  <si>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</si>
  <si>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</si>
  <si>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</si>
  <si>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</si>
  <si>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</si>
  <si>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</si>
  <si>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</si>
  <si>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</si>
  <si>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</si>
  <si>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</si>
  <si>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</si>
  <si>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</si>
  <si>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</si>
  <si>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</si>
  <si>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</si>
  <si>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</si>
  <si>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</si>
  <si>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</si>
  <si>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</si>
  <si>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</si>
  <si>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</si>
  <si>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</si>
  <si>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</si>
  <si>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</si>
  <si>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</si>
  <si>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</si>
  <si>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</si>
  <si>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</si>
  <si>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</si>
  <si>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</si>
  <si>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</si>
  <si>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</si>
  <si>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</si>
  <si>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</si>
  <si>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</si>
  <si>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</si>
  <si>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</si>
  <si>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</si>
  <si>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</si>
  <si>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</si>
  <si>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</si>
  <si>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</si>
  <si>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</si>
  <si>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</si>
  <si>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</si>
  <si>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</si>
  <si>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</si>
  <si>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</si>
  <si>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</si>
  <si>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</si>
  <si>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</si>
  <si>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</si>
  <si>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</si>
  <si>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</si>
  <si>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</si>
  <si>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</si>
  <si>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</si>
  <si>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</si>
  <si>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</si>
  <si>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</si>
  <si>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</si>
  <si>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</si>
  <si>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</si>
  <si>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</si>
  <si>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</si>
  <si>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</si>
  <si>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</si>
  <si>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</si>
  <si>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</si>
  <si>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</si>
  <si>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</si>
  <si>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</si>
  <si>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</si>
  <si>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</si>
  <si>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</si>
  <si>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</si>
  <si>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</si>
  <si>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</si>
  <si>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</si>
  <si>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</si>
  <si>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</si>
  <si>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</si>
  <si>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</si>
  <si>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</si>
  <si>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</si>
  <si>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</si>
  <si>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</si>
  <si>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</si>
  <si>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</si>
  <si>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</si>
  <si>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</si>
  <si>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</si>
  <si>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</si>
  <si>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</si>
  <si>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</si>
  <si>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</si>
  <si>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</si>
  <si>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</si>
  <si>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</si>
  <si>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</si>
  <si>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</si>
  <si>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</si>
  <si>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</si>
  <si>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</si>
  <si>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</si>
  <si>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</si>
  <si>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</si>
  <si>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</si>
  <si>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</si>
  <si>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</si>
  <si>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</si>
  <si>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</si>
  <si>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</si>
  <si>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</si>
  <si>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</si>
  <si>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</si>
  <si>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</si>
  <si>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</si>
  <si>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</si>
  <si>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</si>
  <si>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</si>
  <si>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</si>
  <si>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</si>
  <si>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</si>
  <si>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</si>
  <si>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</si>
  <si>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</si>
  <si>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</si>
  <si>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</si>
  <si>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</si>
  <si>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</si>
  <si>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</si>
  <si>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</si>
  <si>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</si>
  <si>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</si>
  <si>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</si>
  <si>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</si>
  <si>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</si>
  <si>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</si>
  <si>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</si>
  <si>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</si>
  <si>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</si>
  <si>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</si>
  <si>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</si>
  <si>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</si>
  <si>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</si>
  <si>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</si>
  <si>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</si>
  <si>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</si>
  <si>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</si>
  <si>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</si>
  <si>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</si>
  <si>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</si>
  <si>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</si>
  <si>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</si>
  <si>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</si>
  <si>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</si>
  <si>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</si>
  <si>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</si>
  <si>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</si>
  <si>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</si>
  <si>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</si>
  <si>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</si>
  <si>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</si>
  <si>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</si>
  <si>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</si>
  <si>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</si>
  <si>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</si>
  <si>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</si>
  <si>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</si>
  <si>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</si>
  <si>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</si>
  <si>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</si>
  <si>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</si>
  <si>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</si>
  <si>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</si>
  <si>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</si>
  <si>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</si>
  <si>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</si>
  <si>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</si>
  <si>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</si>
  <si>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</si>
  <si>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</si>
  <si>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</si>
  <si>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</si>
  <si>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</si>
  <si>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</si>
  <si>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</si>
  <si>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</si>
  <si>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</si>
  <si>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</si>
  <si>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</si>
  <si>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</si>
  <si>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</si>
  <si>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</si>
  <si>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</si>
  <si>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</si>
  <si>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</si>
  <si>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</si>
  <si>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</si>
  <si>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</si>
  <si>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</si>
  <si>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</si>
  <si>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</si>
  <si>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</si>
  <si>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</si>
  <si>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</si>
  <si>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</si>
  <si>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</si>
  <si>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</si>
  <si>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</si>
  <si>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</si>
  <si>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</si>
  <si>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</si>
  <si>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</si>
  <si>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</si>
  <si>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</si>
  <si>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</si>
  <si>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</si>
  <si>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</si>
  <si>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</si>
  <si>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</si>
  <si>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</si>
  <si>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</si>
  <si>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</si>
  <si>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</si>
  <si>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</si>
  <si>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</si>
  <si>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</si>
  <si>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</si>
  <si>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</si>
  <si>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</si>
  <si>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</si>
  <si>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</si>
  <si>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</si>
  <si>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</si>
  <si>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</si>
  <si>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</si>
  <si>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</si>
  <si>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</si>
  <si>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</si>
  <si>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</si>
  <si>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</si>
  <si>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</si>
  <si>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</si>
  <si>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</si>
  <si>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</si>
  <si>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</si>
  <si>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</si>
  <si>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</si>
  <si>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</si>
  <si>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</si>
  <si>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</si>
  <si>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</si>
  <si>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</si>
  <si>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</si>
  <si>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</si>
  <si>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</si>
  <si>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</si>
  <si>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</si>
  <si>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</si>
  <si>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</si>
  <si>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</si>
  <si>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</si>
  <si>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</si>
  <si>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</si>
  <si>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</si>
  <si>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</si>
  <si>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</si>
  <si>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</si>
  <si>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</si>
  <si>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</si>
  <si>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</si>
  <si>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</si>
  <si>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</si>
  <si>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</si>
  <si>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</si>
  <si>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</si>
  <si>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</si>
  <si>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</si>
  <si>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</si>
  <si>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</si>
  <si>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</si>
  <si>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</si>
  <si>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</si>
  <si>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</si>
  <si>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</si>
  <si>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</si>
  <si>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</si>
  <si>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</si>
  <si>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</si>
  <si>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</si>
  <si>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</si>
  <si>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</si>
  <si>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</si>
  <si>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</si>
  <si>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</si>
  <si>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</si>
  <si>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</si>
  <si>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</si>
  <si>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</si>
  <si>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</si>
  <si>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</si>
  <si>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</si>
  <si>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</si>
  <si>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</si>
  <si>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</si>
  <si>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</si>
  <si>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</si>
  <si>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</si>
  <si>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</si>
  <si>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</si>
  <si>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</si>
  <si>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</si>
  <si>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</si>
  <si>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</si>
  <si>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</si>
  <si>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</si>
  <si>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</si>
  <si>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</si>
  <si>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</si>
  <si>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</si>
  <si>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</si>
  <si>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</si>
  <si>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</si>
  <si>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</si>
  <si>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</si>
  <si>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</si>
  <si>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</si>
  <si>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</si>
  <si>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</si>
  <si>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</si>
  <si>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</si>
  <si>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</si>
  <si>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</si>
  <si>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</si>
  <si>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</si>
  <si>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</si>
  <si>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</si>
  <si>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</si>
  <si>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</si>
  <si>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</si>
  <si>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</si>
  <si>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</si>
  <si>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</si>
  <si>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</si>
  <si>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</si>
  <si>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</si>
  <si>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</si>
  <si>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</si>
  <si>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</si>
  <si>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</si>
  <si>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</si>
  <si>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</si>
  <si>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</si>
  <si>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</si>
  <si>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</si>
  <si>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</si>
  <si>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</si>
  <si>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</si>
  <si>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</si>
  <si>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</si>
  <si>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</si>
  <si>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</si>
  <si>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</si>
  <si>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</si>
  <si>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</si>
  <si>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</si>
  <si>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</si>
  <si>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</si>
  <si>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</si>
  <si>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</si>
  <si>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</si>
  <si>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</si>
  <si>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</si>
  <si>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</si>
  <si>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</si>
  <si>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</si>
  <si>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</si>
  <si>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</si>
  <si>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</si>
  <si>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</si>
  <si>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</si>
  <si>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</si>
  <si>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</si>
  <si>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</si>
  <si>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</si>
  <si>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</si>
  <si>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</si>
  <si>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</si>
  <si>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</si>
  <si>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</si>
  <si>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</si>
  <si>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</si>
  <si>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</si>
  <si>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</si>
  <si>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</si>
  <si>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</si>
  <si>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</si>
  <si>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</si>
  <si>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</si>
  <si>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</si>
  <si>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</si>
  <si>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</si>
  <si>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</si>
  <si>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</si>
  <si>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</si>
  <si>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</si>
  <si>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</si>
  <si>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</si>
  <si>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</si>
  <si>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</si>
  <si>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</si>
  <si>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</si>
  <si>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</si>
  <si>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</si>
  <si>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</si>
  <si>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</si>
  <si>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</si>
  <si>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</si>
  <si>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</si>
  <si>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</si>
  <si>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</si>
  <si>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</si>
  <si>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</si>
  <si>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</si>
  <si>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</si>
  <si>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</si>
  <si>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</si>
  <si>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</si>
  <si>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</si>
  <si>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</si>
  <si>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</si>
  <si>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</si>
  <si>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</si>
  <si>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</si>
  <si>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</si>
  <si>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</si>
  <si>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</si>
  <si>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</si>
  <si>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</si>
  <si>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</si>
  <si>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</si>
  <si>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</si>
  <si>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</si>
  <si>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</si>
  <si>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</si>
  <si>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</si>
  <si>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</si>
  <si>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</si>
  <si>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</si>
  <si>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</si>
  <si>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</si>
  <si>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</si>
  <si>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</si>
  <si>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</si>
  <si>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</si>
  <si>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</si>
  <si>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</si>
  <si>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</si>
  <si>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</si>
  <si>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</si>
  <si>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</si>
  <si>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</si>
  <si>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</si>
  <si>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</si>
  <si>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</si>
  <si>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</si>
  <si>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</si>
  <si>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</si>
  <si>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</si>
  <si>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</si>
  <si>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</si>
  <si>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</si>
  <si>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</si>
  <si>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</si>
  <si>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</si>
  <si>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</si>
  <si>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</si>
  <si>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</si>
  <si>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</si>
  <si>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</si>
  <si>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</si>
  <si>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</si>
  <si>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</si>
  <si>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</si>
  <si>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</si>
  <si>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</si>
  <si>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</si>
  <si>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</si>
  <si>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</si>
  <si>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</si>
  <si>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</si>
  <si>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</si>
  <si>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</si>
  <si>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</si>
  <si>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</si>
  <si>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</si>
  <si>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</si>
  <si>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</si>
  <si>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</si>
  <si>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</si>
  <si>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</si>
  <si>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</si>
  <si>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</si>
  <si>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</si>
  <si>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</si>
  <si>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</si>
  <si>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</si>
  <si>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</si>
  <si>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</si>
  <si>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</si>
  <si>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</si>
  <si>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</si>
  <si>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</si>
  <si>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</si>
  <si>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</si>
  <si>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</si>
  <si>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</si>
  <si>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</si>
  <si>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</si>
  <si>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</si>
  <si>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</si>
  <si>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</si>
  <si>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</si>
  <si>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</si>
  <si>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</si>
  <si>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</si>
  <si>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</si>
  <si>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</si>
  <si>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</si>
  <si>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</si>
  <si>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</si>
  <si>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</si>
  <si>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</si>
  <si>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</si>
  <si>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</si>
  <si>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</si>
  <si>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</si>
  <si>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</si>
  <si>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</si>
  <si>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</si>
  <si>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</si>
  <si>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</si>
  <si>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</si>
  <si>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</si>
  <si>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</si>
  <si>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</si>
  <si>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</si>
  <si>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</si>
  <si>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</si>
  <si>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</si>
  <si>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</si>
  <si>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</si>
  <si>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</si>
  <si>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</si>
  <si>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</si>
  <si>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</si>
  <si>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</si>
  <si>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</si>
  <si>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</si>
  <si>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</si>
  <si>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</si>
  <si>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</si>
  <si>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</si>
  <si>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</si>
  <si>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</si>
  <si>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</si>
  <si>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</si>
  <si>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</si>
  <si>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</si>
  <si>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</si>
  <si>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</si>
  <si>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</si>
  <si>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</si>
  <si>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</si>
  <si>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</si>
  <si>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</si>
  <si>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</si>
  <si>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</si>
  <si>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</si>
  <si>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</si>
  <si>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</si>
  <si>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</si>
  <si>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</si>
  <si>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</si>
  <si>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</si>
  <si>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</si>
  <si>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</si>
  <si>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</si>
  <si>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</si>
  <si>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</si>
  <si>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</si>
  <si>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</si>
  <si>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</si>
  <si>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</si>
  <si>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</si>
  <si>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</si>
  <si>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</si>
  <si>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</si>
  <si>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</si>
  <si>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</si>
  <si>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</si>
  <si>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</si>
  <si>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</si>
  <si>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</si>
  <si>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</si>
  <si>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</si>
  <si>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</si>
  <si>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</si>
  <si>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</si>
  <si>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</si>
  <si>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</si>
  <si>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</si>
  <si>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</si>
  <si>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</si>
  <si>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</si>
  <si>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</si>
  <si>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</si>
  <si>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</si>
  <si>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</si>
  <si>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</si>
  <si>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</si>
  <si>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</si>
  <si>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</si>
  <si>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</si>
  <si>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</si>
  <si>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</si>
  <si>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</si>
  <si>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</si>
  <si>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</si>
  <si>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</si>
  <si>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</si>
  <si>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</si>
  <si>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</si>
  <si>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</si>
  <si>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</si>
  <si>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</si>
  <si>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</si>
  <si>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</si>
  <si>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</si>
  <si>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</si>
  <si>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</si>
  <si>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</si>
  <si>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</si>
  <si>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</si>
  <si>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</si>
  <si>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</si>
  <si>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</si>
  <si>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</si>
  <si>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</si>
  <si>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</si>
  <si>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</si>
  <si>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</si>
  <si>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</si>
  <si>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</si>
  <si>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</si>
  <si>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</si>
  <si>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</si>
  <si>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</si>
  <si>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</si>
  <si>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</si>
  <si>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</si>
  <si>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</si>
  <si>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</si>
  <si>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</si>
  <si>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</si>
  <si>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</si>
  <si>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</si>
  <si>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</si>
  <si>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</si>
  <si>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</si>
  <si>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</si>
  <si>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</si>
  <si>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</si>
  <si>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</si>
  <si>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</si>
  <si>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</si>
  <si>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</si>
  <si>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</si>
  <si>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</si>
  <si>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</si>
  <si>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</si>
  <si>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</si>
  <si>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</si>
  <si>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</si>
  <si>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</si>
  <si>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</si>
  <si>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</si>
  <si>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</si>
  <si>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</si>
  <si>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</si>
  <si>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</si>
  <si>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</si>
  <si>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</si>
  <si>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</si>
  <si>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</si>
  <si>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</si>
  <si>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</si>
  <si>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</si>
  <si>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</si>
  <si>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</si>
  <si>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</si>
  <si>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</si>
  <si>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</si>
  <si>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</si>
  <si>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</si>
  <si>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</si>
  <si>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</si>
  <si>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</si>
  <si>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</si>
  <si>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</si>
  <si>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</si>
  <si>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</si>
  <si>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</si>
  <si>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</si>
  <si>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</si>
  <si>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</si>
  <si>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</si>
  <si>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</si>
  <si>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</si>
  <si>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</si>
  <si>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</si>
  <si>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</si>
  <si>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</si>
  <si>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</si>
  <si>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</si>
  <si>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</si>
  <si>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</si>
  <si>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</si>
  <si>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</si>
  <si>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</si>
  <si>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</si>
  <si>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</si>
  <si>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</si>
  <si>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</si>
  <si>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</si>
  <si>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</si>
  <si>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</si>
  <si>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</si>
  <si>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</si>
  <si>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</si>
  <si>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</si>
  <si>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</si>
  <si>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</si>
  <si>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</si>
  <si>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</si>
  <si>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</si>
  <si>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</si>
  <si>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</si>
  <si>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</si>
  <si>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</si>
  <si>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</si>
  <si>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</si>
  <si>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</si>
  <si>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</si>
  <si>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</si>
  <si>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</si>
  <si>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</si>
  <si>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</si>
  <si>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</si>
  <si>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</si>
  <si>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</si>
  <si>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</si>
  <si>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</si>
  <si>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</si>
  <si>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</si>
  <si>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</si>
  <si>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</si>
  <si>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</si>
  <si>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</si>
  <si>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</si>
  <si>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</si>
  <si>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</si>
  <si>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</si>
  <si>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</si>
  <si>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</si>
  <si>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</si>
  <si>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</si>
  <si>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</si>
  <si>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</si>
  <si>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</si>
  <si>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</si>
  <si>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</si>
  <si>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</si>
  <si>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</si>
  <si>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</si>
  <si>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</si>
  <si>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</si>
  <si>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</si>
  <si>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</si>
  <si>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</si>
  <si>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</si>
  <si>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</si>
  <si>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</si>
  <si>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</si>
  <si>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</si>
  <si>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</si>
  <si>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</si>
  <si>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</si>
  <si>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</si>
  <si>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</si>
  <si>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</si>
  <si>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</si>
  <si>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</si>
  <si>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</si>
  <si>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</si>
  <si>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</si>
  <si>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</si>
  <si>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</si>
  <si>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</si>
  <si>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</si>
  <si>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</si>
  <si>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</si>
  <si>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</si>
  <si>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</si>
  <si>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</si>
  <si>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</si>
  <si>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</si>
  <si>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</si>
  <si>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</si>
  <si>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</si>
  <si>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</si>
  <si>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</si>
  <si>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</si>
  <si>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</si>
  <si>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</si>
  <si>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</si>
  <si>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</si>
  <si>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</si>
  <si>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</si>
  <si>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</si>
  <si>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</si>
  <si>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</si>
  <si>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</si>
  <si>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</si>
  <si>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</si>
  <si>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</si>
  <si>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</si>
  <si>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</si>
  <si>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</si>
  <si>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</si>
  <si>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</si>
  <si>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</si>
  <si>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</si>
  <si>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</si>
  <si>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</si>
  <si>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</si>
  <si>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</si>
  <si>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</si>
  <si>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</si>
  <si>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</si>
  <si>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</si>
  <si>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</si>
  <si>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</si>
  <si>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</si>
  <si>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</si>
  <si>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</si>
  <si>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</si>
  <si>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</si>
  <si>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</si>
  <si>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</si>
  <si>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</si>
  <si>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</si>
  <si>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</si>
  <si>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</si>
  <si>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</si>
  <si>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</si>
  <si>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</si>
  <si>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</si>
  <si>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</si>
  <si>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</si>
  <si>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</si>
  <si>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</si>
  <si>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</si>
  <si>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</si>
  <si>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</si>
  <si>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</si>
  <si>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</si>
  <si>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</si>
  <si>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</si>
  <si>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</si>
  <si>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</si>
  <si>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</si>
  <si>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</si>
  <si>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</si>
  <si>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</si>
  <si>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</si>
  <si>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</si>
  <si>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</si>
  <si>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</si>
  <si>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</si>
  <si>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</si>
  <si>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</si>
  <si>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</si>
  <si>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</si>
  <si>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</si>
  <si>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</si>
  <si>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</si>
  <si>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</si>
  <si>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</si>
  <si>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</si>
  <si>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</si>
  <si>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</si>
  <si>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</si>
  <si>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</si>
  <si>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</si>
  <si>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</si>
  <si>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</si>
  <si>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</si>
  <si>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</si>
  <si>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</si>
  <si>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</si>
  <si>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</si>
  <si>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</si>
  <si>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</si>
  <si>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</si>
  <si>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</si>
  <si>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</si>
  <si>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</si>
  <si>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</si>
  <si>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</si>
  <si>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</si>
  <si>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</si>
  <si>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</si>
  <si>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</si>
  <si>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</si>
  <si>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</si>
  <si>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</si>
  <si>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</si>
  <si>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</si>
  <si>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</si>
  <si>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</si>
  <si>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</si>
  <si>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</si>
  <si>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</si>
  <si>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</si>
  <si>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</si>
  <si>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</si>
  <si>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</si>
  <si>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</si>
  <si>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</si>
  <si>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</si>
  <si>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</si>
  <si>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</si>
  <si>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</si>
  <si>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</si>
  <si>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</si>
  <si>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</si>
  <si>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</si>
  <si>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</si>
  <si>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</si>
  <si>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</si>
  <si>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</si>
  <si>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</si>
  <si>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</si>
  <si>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</si>
  <si>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</si>
  <si>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</si>
  <si>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</si>
  <si>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</si>
  <si>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</si>
  <si>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</si>
  <si>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</si>
  <si>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</si>
  <si>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</si>
  <si>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</si>
  <si>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</si>
  <si>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</si>
  <si>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</si>
  <si>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</si>
  <si>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</si>
  <si>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</si>
  <si>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</si>
  <si>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</si>
  <si>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</si>
  <si>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</si>
  <si>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</si>
  <si>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</si>
  <si>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</si>
  <si>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</si>
  <si>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</si>
  <si>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</si>
  <si>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</si>
  <si>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</si>
  <si>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</si>
  <si>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</si>
  <si>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</si>
  <si>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</si>
  <si>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</si>
  <si>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</si>
  <si>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</si>
  <si>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</si>
  <si>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</si>
  <si>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</si>
  <si>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</si>
  <si>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</si>
  <si>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</si>
  <si>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</si>
  <si>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</si>
  <si>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</si>
  <si>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</si>
  <si>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</si>
  <si>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</si>
  <si>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</si>
  <si>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</si>
  <si>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</si>
  <si>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</si>
  <si>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</si>
  <si>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</si>
  <si>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</si>
  <si>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</si>
  <si>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</si>
  <si>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</si>
  <si>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</si>
  <si>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</si>
  <si>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</si>
  <si>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</si>
  <si>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</si>
  <si>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</si>
  <si>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</si>
  <si>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</si>
  <si>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</si>
  <si>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</si>
  <si>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</si>
  <si>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</si>
  <si>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</si>
  <si>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</si>
  <si>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</si>
  <si>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</si>
  <si>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</si>
  <si>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</si>
  <si>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</si>
  <si>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</si>
  <si>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</si>
  <si>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</si>
  <si>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</si>
  <si>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</si>
  <si>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</si>
  <si>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</si>
  <si>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</si>
  <si>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</si>
  <si>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</si>
  <si>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</si>
  <si>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</si>
  <si>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</si>
  <si>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</si>
  <si>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</si>
  <si>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</si>
  <si>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</si>
  <si>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</si>
  <si>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</si>
  <si>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</si>
  <si>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</si>
  <si>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</si>
  <si>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</si>
  <si>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</si>
  <si>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</si>
  <si>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</si>
  <si>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</si>
  <si>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</si>
  <si>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</si>
  <si>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</si>
  <si>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</si>
  <si>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</si>
  <si>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</si>
  <si>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</si>
  <si>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</si>
  <si>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</si>
  <si>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</si>
  <si>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</si>
  <si>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</si>
  <si>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</si>
  <si>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</si>
  <si>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</si>
  <si>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</si>
  <si>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</si>
  <si>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</si>
  <si>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</si>
  <si>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</si>
  <si>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</si>
  <si>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</si>
  <si>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</si>
  <si>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</si>
  <si>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</si>
  <si>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</si>
  <si>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</si>
  <si>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</si>
  <si>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</si>
  <si>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</si>
  <si>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</si>
  <si>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</si>
  <si>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</si>
  <si>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</si>
  <si>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</si>
  <si>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</si>
  <si>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</si>
  <si>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</si>
  <si>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</si>
  <si>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</si>
  <si>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</si>
  <si>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</si>
  <si>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</si>
  <si>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</si>
  <si>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</si>
  <si>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</si>
  <si>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</si>
  <si>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</si>
  <si>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</si>
  <si>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</si>
  <si>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</si>
  <si>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</si>
  <si>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</si>
  <si>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</si>
  <si>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</si>
  <si>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</si>
  <si>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</si>
  <si>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</si>
  <si>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</si>
  <si>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</si>
  <si>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</si>
  <si>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</si>
  <si>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</si>
  <si>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</si>
  <si>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</si>
  <si>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</si>
  <si>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</si>
  <si>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</si>
  <si>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</si>
  <si>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</si>
  <si>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</si>
  <si>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</si>
  <si>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</si>
  <si>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</si>
  <si>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</si>
  <si>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</si>
  <si>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</si>
  <si>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</si>
  <si>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</si>
  <si>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</si>
  <si>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</si>
  <si>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</si>
  <si>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</si>
  <si>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</si>
  <si>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</si>
  <si>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</si>
  <si>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</si>
  <si>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</si>
  <si>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</si>
  <si>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</si>
  <si>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</si>
  <si>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</si>
  <si>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</si>
  <si>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</si>
  <si>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</si>
  <si>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</si>
  <si>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</si>
  <si>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</si>
  <si>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</si>
  <si>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</si>
  <si>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</si>
  <si>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</si>
  <si>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</si>
  <si>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</si>
  <si>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</si>
  <si>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</si>
  <si>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</si>
  <si>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</si>
  <si>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</si>
  <si>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</si>
  <si>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</si>
  <si>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</si>
  <si>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</si>
  <si>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</si>
  <si>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</si>
  <si>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</si>
  <si>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</si>
  <si>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</si>
  <si>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</si>
  <si>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</si>
  <si>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</si>
  <si>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</si>
  <si>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</si>
  <si>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</si>
  <si>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</si>
  <si>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</si>
  <si>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</si>
  <si>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</si>
  <si>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</si>
  <si>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</si>
  <si>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</si>
  <si>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</si>
  <si>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</si>
  <si>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</si>
  <si>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</si>
  <si>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</si>
  <si>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</si>
  <si>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</si>
  <si>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</si>
  <si>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</si>
  <si>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</si>
  <si>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</si>
  <si>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</si>
  <si>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</si>
  <si>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</si>
  <si>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</si>
  <si>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</si>
  <si>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</si>
  <si>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</si>
  <si>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</si>
  <si>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</si>
  <si>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</si>
  <si>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</si>
  <si>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</si>
  <si>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</si>
  <si>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</si>
  <si>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</si>
  <si>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</si>
  <si>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</si>
  <si>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</si>
  <si>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</si>
  <si>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</si>
  <si>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</si>
  <si>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</si>
  <si>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</si>
  <si>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</si>
  <si>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</si>
  <si>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</si>
  <si>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</si>
  <si>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</si>
  <si>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</si>
  <si>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</si>
  <si>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</si>
  <si>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</si>
  <si>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</si>
  <si>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</si>
  <si>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</si>
  <si>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</si>
  <si>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</si>
  <si>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</si>
  <si>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</si>
  <si>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</si>
  <si>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</si>
  <si>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</si>
  <si>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</si>
  <si>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</si>
  <si>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</si>
  <si>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</si>
  <si>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</si>
  <si>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</si>
  <si>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</si>
  <si>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</si>
  <si>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</si>
  <si>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</si>
  <si>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</si>
  <si>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</si>
  <si>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</si>
  <si>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</si>
  <si>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</si>
  <si>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</si>
  <si>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</si>
  <si>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</si>
  <si>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</si>
  <si>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</si>
  <si>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</si>
  <si>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</si>
  <si>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</si>
  <si>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</si>
  <si>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</si>
  <si>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</si>
  <si>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</si>
  <si>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</si>
  <si>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</si>
  <si>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</si>
  <si>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</si>
  <si>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</si>
  <si>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</si>
  <si>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</si>
  <si>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</si>
  <si>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</si>
  <si>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</si>
  <si>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</si>
  <si>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</si>
  <si>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</si>
  <si>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</si>
  <si>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</si>
  <si>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</si>
  <si>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</si>
  <si>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</si>
  <si>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</si>
  <si>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</si>
  <si>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</si>
  <si>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</si>
  <si>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</si>
  <si>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</si>
  <si>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</si>
  <si>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</si>
  <si>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</si>
  <si>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</si>
  <si>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</si>
  <si>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</si>
  <si>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</si>
  <si>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</si>
  <si>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</si>
  <si>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</si>
  <si>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</si>
  <si>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</si>
  <si>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</si>
  <si>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</si>
  <si>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</si>
  <si>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</si>
  <si>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</si>
  <si>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</si>
  <si>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</si>
  <si>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</si>
  <si>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</si>
  <si>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</si>
  <si>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</si>
  <si>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</si>
  <si>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</si>
  <si>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</si>
  <si>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</si>
  <si>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</si>
  <si>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</si>
  <si>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</si>
  <si>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</si>
  <si>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</si>
  <si>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</si>
  <si>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</si>
  <si>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</si>
  <si>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</si>
  <si>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</si>
  <si>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</si>
  <si>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</si>
  <si>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</si>
  <si>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</si>
  <si>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</si>
  <si>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</si>
  <si>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</si>
  <si>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</si>
  <si>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</si>
  <si>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</si>
  <si>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</si>
  <si>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</si>
  <si>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</si>
  <si>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</si>
  <si>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</si>
  <si>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</si>
  <si>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</si>
  <si>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</si>
  <si>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</si>
  <si>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</si>
  <si>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</si>
  <si>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</si>
  <si>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</si>
  <si>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</si>
  <si>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</si>
  <si>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</si>
  <si>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</si>
  <si>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</si>
  <si>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</si>
  <si>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</si>
  <si>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</si>
  <si>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</si>
  <si>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</si>
  <si>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</si>
  <si>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</si>
  <si>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</si>
  <si>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</si>
  <si>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</si>
  <si>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</si>
  <si>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</si>
  <si>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</si>
  <si>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</si>
  <si>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</si>
  <si>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</si>
  <si>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</si>
  <si>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</si>
  <si>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</si>
  <si>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</si>
  <si>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</si>
  <si>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</si>
  <si>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</si>
  <si>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</si>
  <si>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</si>
  <si>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</si>
  <si>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</si>
  <si>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</si>
  <si>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</si>
  <si>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</si>
  <si>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</si>
  <si>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</si>
  <si>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</si>
  <si>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</si>
  <si>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</si>
  <si>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</si>
  <si>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</si>
  <si>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</si>
  <si>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</si>
  <si>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</si>
  <si>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</si>
  <si>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</si>
  <si>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</si>
  <si>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</si>
  <si>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</si>
  <si>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</si>
  <si>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</si>
  <si>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</si>
  <si>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</si>
  <si>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</si>
  <si>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</si>
  <si>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</si>
  <si>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</si>
  <si>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</si>
  <si>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</si>
  <si>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</si>
  <si>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</si>
  <si>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</si>
  <si>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</si>
  <si>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</si>
  <si>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</si>
  <si>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</si>
  <si>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</si>
  <si>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</si>
  <si>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</si>
  <si>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</si>
  <si>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</si>
  <si>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</si>
  <si>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</si>
  <si>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</si>
  <si>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</si>
  <si>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</si>
  <si>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</si>
  <si>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</si>
  <si>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</si>
  <si>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</si>
  <si>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</si>
  <si>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</si>
  <si>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</si>
  <si>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</si>
  <si>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</si>
  <si>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</si>
  <si>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</si>
  <si>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</si>
  <si>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</si>
  <si>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</si>
  <si>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</si>
  <si>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</si>
  <si>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</si>
  <si>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</si>
  <si>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</si>
  <si>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</si>
  <si>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</si>
  <si>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</si>
  <si>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</si>
  <si>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</si>
  <si>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</si>
  <si>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</si>
  <si>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</si>
  <si>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</si>
  <si>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</si>
  <si>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</si>
  <si>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</si>
  <si>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</si>
  <si>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</si>
  <si>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</si>
  <si>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</si>
  <si>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</si>
  <si>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</si>
  <si>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</si>
  <si>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</si>
  <si>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</si>
  <si>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</si>
  <si>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</si>
  <si>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</si>
  <si>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</si>
  <si>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</si>
  <si>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</si>
  <si>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</si>
  <si>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</si>
  <si>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</si>
  <si>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</si>
  <si>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</si>
  <si>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</si>
  <si>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</si>
  <si>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</si>
  <si>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</si>
  <si>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</si>
  <si>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</si>
  <si>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</si>
  <si>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</si>
  <si>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</si>
  <si>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</si>
  <si>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</si>
  <si>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</si>
  <si>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</si>
  <si>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</si>
  <si>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</si>
  <si>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</si>
  <si>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</si>
  <si>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</si>
  <si>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</si>
  <si>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</si>
  <si>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</si>
  <si>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</si>
  <si>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</si>
  <si>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</si>
  <si>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</si>
  <si>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</si>
  <si>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</si>
  <si>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</si>
  <si>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</si>
  <si>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</si>
  <si>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</si>
  <si>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</si>
  <si>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</si>
  <si>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</si>
  <si>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</si>
  <si>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</si>
  <si>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</si>
  <si>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</si>
  <si>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</si>
  <si>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</si>
  <si>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</si>
  <si>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</si>
  <si>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</si>
  <si>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</si>
  <si>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</si>
  <si>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</si>
  <si>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</si>
  <si>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</si>
  <si>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</si>
  <si>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</si>
  <si>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</si>
  <si>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</si>
  <si>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</si>
  <si>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</si>
  <si>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</si>
  <si>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</si>
  <si>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</si>
  <si>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</si>
  <si>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</si>
  <si>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</si>
  <si>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</si>
  <si>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</si>
  <si>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</si>
  <si>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</si>
  <si>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</si>
  <si>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</si>
  <si>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</si>
  <si>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</si>
  <si>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</si>
  <si>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</si>
  <si>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</si>
  <si>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</si>
  <si>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</si>
  <si>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</si>
  <si>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</si>
  <si>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</si>
  <si>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</si>
  <si>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</si>
  <si>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</si>
  <si>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</si>
  <si>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</si>
  <si>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</si>
  <si>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</si>
  <si>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</si>
  <si>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</si>
  <si>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</si>
  <si>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</si>
  <si>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</si>
  <si>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</si>
  <si>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</si>
  <si>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</si>
  <si>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</si>
  <si>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</si>
  <si>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</si>
  <si>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</si>
  <si>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</si>
  <si>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</si>
  <si>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</si>
  <si>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</si>
  <si>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</si>
  <si>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</si>
  <si>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</si>
  <si>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</si>
  <si>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</si>
  <si>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</si>
  <si>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</si>
  <si>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</si>
  <si>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</si>
  <si>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</si>
  <si>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</si>
  <si>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</si>
  <si>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</si>
  <si>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</si>
  <si>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</si>
  <si>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</si>
  <si>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</si>
  <si>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</si>
  <si>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</si>
  <si>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</si>
  <si>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</si>
  <si>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</si>
  <si>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</si>
  <si>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</si>
  <si>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</si>
  <si>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</si>
  <si>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</si>
  <si>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</si>
  <si>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</si>
  <si>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</si>
  <si>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</si>
  <si>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</si>
  <si>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</si>
  <si>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</si>
  <si>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</si>
  <si>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</si>
  <si>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</si>
  <si>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</si>
  <si>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</si>
  <si>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</si>
  <si>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</si>
  <si>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</si>
  <si>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</si>
  <si>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</si>
  <si>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</si>
  <si>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</si>
  <si>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</si>
  <si>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</si>
  <si>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</si>
  <si>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</si>
  <si>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</si>
  <si>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</si>
  <si>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</si>
  <si>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</si>
  <si>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</si>
  <si>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</si>
  <si>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</si>
  <si>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</si>
  <si>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</si>
  <si>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</si>
  <si>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</si>
  <si>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</si>
  <si>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</si>
  <si>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</si>
  <si>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</si>
  <si>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</si>
  <si>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</si>
  <si>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</si>
  <si>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</si>
  <si>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</si>
  <si>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</si>
  <si>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</si>
  <si>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</si>
  <si>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</si>
  <si>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</si>
  <si>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</si>
  <si>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</si>
  <si>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</si>
  <si>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</si>
  <si>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</si>
  <si>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</si>
  <si>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</si>
  <si>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</si>
  <si>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</si>
  <si>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</si>
  <si>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</si>
  <si>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</si>
  <si>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</si>
  <si>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</si>
  <si>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</si>
  <si>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</si>
  <si>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</si>
  <si>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</si>
  <si>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</si>
  <si>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</si>
  <si>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</si>
  <si>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</si>
  <si>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</si>
  <si>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</si>
  <si>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</si>
  <si>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</si>
  <si>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</si>
  <si>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</si>
  <si>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</si>
  <si>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</si>
  <si>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</si>
  <si>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</si>
  <si>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</si>
  <si>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</si>
  <si>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</si>
  <si>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</si>
  <si>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</si>
  <si>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</si>
  <si>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</si>
  <si>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</si>
  <si>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</si>
  <si>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</si>
  <si>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</si>
  <si>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</si>
  <si>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</si>
  <si>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</si>
  <si>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</si>
  <si>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</si>
  <si>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</si>
  <si>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</si>
  <si>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</si>
  <si>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</si>
  <si>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</si>
  <si>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</si>
  <si>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</si>
  <si>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</si>
  <si>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</si>
  <si>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</si>
  <si>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</si>
  <si>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</si>
  <si>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</si>
  <si>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</si>
  <si>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</si>
  <si>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</si>
  <si>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</si>
  <si>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</si>
  <si>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</si>
  <si>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</si>
  <si>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</si>
  <si>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</si>
  <si>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</si>
  <si>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</si>
  <si>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</si>
  <si>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</si>
  <si>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</si>
  <si>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</si>
  <si>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</si>
  <si>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</si>
  <si>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</si>
  <si>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</si>
  <si>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</si>
  <si>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</si>
  <si>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</si>
  <si>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</si>
  <si>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</si>
  <si>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</si>
  <si>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</si>
  <si>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</si>
  <si>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</si>
  <si>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</si>
  <si>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</si>
  <si>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</si>
  <si>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</si>
  <si>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</si>
  <si>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</si>
  <si>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</si>
  <si>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</si>
  <si>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</si>
  <si>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</si>
  <si>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</si>
  <si>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</si>
  <si>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</si>
  <si>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</si>
  <si>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</si>
  <si>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</si>
  <si>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</si>
  <si>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</si>
  <si>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</si>
  <si>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</si>
  <si>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</si>
  <si>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</si>
  <si>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</si>
  <si>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</si>
  <si>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</si>
  <si>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</si>
  <si>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</si>
  <si>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</si>
  <si>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</si>
  <si>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</si>
  <si>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</si>
  <si>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</si>
  <si>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</si>
  <si>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</si>
  <si>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</si>
  <si>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</si>
  <si>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</si>
  <si>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</si>
  <si>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</si>
  <si>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</si>
  <si>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</si>
  <si>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</si>
  <si>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</si>
  <si>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</si>
  <si>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</si>
  <si>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</si>
  <si>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</si>
  <si>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</si>
  <si>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</si>
  <si>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</si>
  <si>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</si>
  <si>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</si>
  <si>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</si>
  <si>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</si>
  <si>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</si>
  <si>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</si>
  <si>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</si>
  <si>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</si>
  <si>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</si>
  <si>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</si>
  <si>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</si>
  <si>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</si>
  <si>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</si>
  <si>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</si>
  <si>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</si>
  <si>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</si>
  <si>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</si>
  <si>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</si>
  <si>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</si>
  <si>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</si>
  <si>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</si>
  <si>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</si>
  <si>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</si>
  <si>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</si>
  <si>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</si>
  <si>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</si>
  <si>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</si>
  <si>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</si>
  <si>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</si>
  <si>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</si>
  <si>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</si>
  <si>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</si>
  <si>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</si>
  <si>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</si>
  <si>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</si>
  <si>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</si>
  <si>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</si>
  <si>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</si>
  <si>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</si>
  <si>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</si>
  <si>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</si>
  <si>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</si>
  <si>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</si>
  <si>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</si>
  <si>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</si>
  <si>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</si>
  <si>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</si>
  <si>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</si>
  <si>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</si>
  <si>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</si>
  <si>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</si>
  <si>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</si>
  <si>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</si>
  <si>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</si>
  <si>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</si>
  <si>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</si>
  <si>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</si>
  <si>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</si>
  <si>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</si>
  <si>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</si>
  <si>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</si>
  <si>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</si>
  <si>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</si>
  <si>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</si>
  <si>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</si>
  <si>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</si>
  <si>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</si>
  <si>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</si>
  <si>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</si>
  <si>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</si>
  <si>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</si>
  <si>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</si>
  <si>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</si>
  <si>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</si>
  <si>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</si>
  <si>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</si>
  <si>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</si>
  <si>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</si>
  <si>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</si>
  <si>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</si>
  <si>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</si>
  <si>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</si>
  <si>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</si>
  <si>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</si>
  <si>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</si>
  <si>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</si>
  <si>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</si>
  <si>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</si>
  <si>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</si>
  <si>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</si>
  <si>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</si>
  <si>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</si>
  <si>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</si>
  <si>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</si>
  <si>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</si>
  <si>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</si>
  <si>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</si>
  <si>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</si>
  <si>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</si>
  <si>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</si>
  <si>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</si>
  <si>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</si>
  <si>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</si>
  <si>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</si>
  <si>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</si>
  <si>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</si>
  <si>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</si>
  <si>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</si>
  <si>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</si>
  <si>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</si>
  <si>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</si>
  <si>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</si>
  <si>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</si>
  <si>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</si>
  <si>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</si>
  <si>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</si>
  <si>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</si>
  <si>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</si>
  <si>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</si>
  <si>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</si>
  <si>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</si>
  <si>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</si>
  <si>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</si>
  <si>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</si>
  <si>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</si>
  <si>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</si>
  <si>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</si>
  <si>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</si>
  <si>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</si>
  <si>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</si>
  <si>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</si>
  <si>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</si>
  <si>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</si>
  <si>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</si>
  <si>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</si>
  <si>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</si>
  <si>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</si>
  <si>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</si>
  <si>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</si>
  <si>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</si>
  <si>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</si>
  <si>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</si>
  <si>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</si>
  <si>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</si>
  <si>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</si>
  <si>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</si>
  <si>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</si>
  <si>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</si>
  <si>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</si>
  <si>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</si>
  <si>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</si>
  <si>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</si>
  <si>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</si>
  <si>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</si>
  <si>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</si>
  <si>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</si>
  <si>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</si>
  <si>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</si>
  <si>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</si>
  <si>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</si>
  <si>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</si>
  <si>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</si>
  <si>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</si>
  <si>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</si>
  <si>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</si>
  <si>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</si>
  <si>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</si>
  <si>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</si>
  <si>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</si>
  <si>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</si>
  <si>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</si>
  <si>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</si>
  <si>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</si>
  <si>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</si>
  <si>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</si>
  <si>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</si>
  <si>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</si>
  <si>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</si>
  <si>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</si>
  <si>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</si>
  <si>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</si>
  <si>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</si>
  <si>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</si>
  <si>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</si>
  <si>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</si>
  <si>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</si>
  <si>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</si>
  <si>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</si>
  <si>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</si>
  <si>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</si>
  <si>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</si>
  <si>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</si>
  <si>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</si>
  <si>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</si>
  <si>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</si>
  <si>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</si>
  <si>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</si>
  <si>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</si>
  <si>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</si>
  <si>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</si>
  <si>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</si>
  <si>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</si>
  <si>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</si>
  <si>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</si>
  <si>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</si>
  <si>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</si>
  <si>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</si>
  <si>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</si>
  <si>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</si>
  <si>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</si>
  <si>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</si>
  <si>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</si>
  <si>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</si>
  <si>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</si>
  <si>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</si>
  <si>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</si>
  <si>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</si>
  <si>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</si>
  <si>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</si>
  <si>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</si>
  <si>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</si>
  <si>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</si>
  <si>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</si>
  <si>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</si>
  <si>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</si>
  <si>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</si>
  <si>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</si>
  <si>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</si>
  <si>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</si>
  <si>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</si>
  <si>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</si>
  <si>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</si>
  <si>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</si>
  <si>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</si>
  <si>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</si>
  <si>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</si>
  <si>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</si>
  <si>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</si>
  <si>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</si>
  <si>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</si>
  <si>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</si>
  <si>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</si>
  <si>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</si>
  <si>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</si>
  <si>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</si>
  <si>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</si>
  <si>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</si>
  <si>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</si>
  <si>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</si>
  <si>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</si>
  <si>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</si>
  <si>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</si>
  <si>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</si>
  <si>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</si>
  <si>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</si>
  <si>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</si>
  <si>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</si>
  <si>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</si>
  <si>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</si>
  <si>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</si>
  <si>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</si>
  <si>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</si>
  <si>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</si>
  <si>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</si>
  <si>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</si>
  <si>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</si>
  <si>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</si>
  <si>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</si>
  <si>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</si>
  <si>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</si>
  <si>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</si>
  <si>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</si>
  <si>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</si>
  <si>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</si>
  <si>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</si>
  <si>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</si>
  <si>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</si>
  <si>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</si>
  <si>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</si>
  <si>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</si>
  <si>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</si>
  <si>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</si>
  <si>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</si>
  <si>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</si>
  <si>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</si>
  <si>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</si>
  <si>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</si>
  <si>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</si>
  <si>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</si>
  <si>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</si>
  <si>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</si>
  <si>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</si>
  <si>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</si>
  <si>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</si>
  <si>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</si>
  <si>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</si>
  <si>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</si>
  <si>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</si>
  <si>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</si>
  <si>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</si>
  <si>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</si>
  <si>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</si>
  <si>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</si>
  <si>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</si>
  <si>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</si>
  <si>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</si>
  <si>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</si>
  <si>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</si>
  <si>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</si>
  <si>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</si>
  <si>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</si>
  <si>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</si>
  <si>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</si>
  <si>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</si>
  <si>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</si>
  <si>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</si>
  <si>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</si>
  <si>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</si>
  <si>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</si>
  <si>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</si>
  <si>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</si>
  <si>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</si>
  <si>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</si>
  <si>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</si>
  <si>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</si>
  <si>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</si>
  <si>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</si>
  <si>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</si>
  <si>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</si>
  <si>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</si>
  <si>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</si>
  <si>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</si>
  <si>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</si>
  <si>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</si>
  <si>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</si>
  <si>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</si>
  <si>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</si>
  <si>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</si>
  <si>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</si>
  <si>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</si>
  <si>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</si>
  <si>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</si>
  <si>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</si>
  <si>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</si>
  <si>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</si>
  <si>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</si>
  <si>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</si>
  <si>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</si>
  <si>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</si>
  <si>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</si>
  <si>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</si>
  <si>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</si>
  <si>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</si>
  <si>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</si>
  <si>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</si>
  <si>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</si>
  <si>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</si>
  <si>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</si>
  <si>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</si>
  <si>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</si>
  <si>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</si>
  <si>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</si>
  <si>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</si>
  <si>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</si>
  <si>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</si>
  <si>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</si>
  <si>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</si>
  <si>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</si>
  <si>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</si>
  <si>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</si>
  <si>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</si>
  <si>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</si>
  <si>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</si>
  <si>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</si>
  <si>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</si>
  <si>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</si>
  <si>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</si>
  <si>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</si>
  <si>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</si>
  <si>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</si>
  <si>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</si>
  <si>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</si>
  <si>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</si>
  <si>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</si>
  <si>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</si>
  <si>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</si>
  <si>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</si>
  <si>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</si>
  <si>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</si>
  <si>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</si>
  <si>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</si>
  <si>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</si>
  <si>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</si>
  <si>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</si>
  <si>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</si>
  <si>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</si>
  <si>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</si>
  <si>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</si>
  <si>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</si>
  <si>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</si>
  <si>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</si>
  <si>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</si>
  <si>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</si>
  <si>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</si>
  <si>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</si>
  <si>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</si>
  <si>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</si>
  <si>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</si>
  <si>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</si>
  <si>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</si>
  <si>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</si>
  <si>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</si>
  <si>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</si>
  <si>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</si>
  <si>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</si>
  <si>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</si>
  <si>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</si>
  <si>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</si>
  <si>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</si>
  <si>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</si>
  <si>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</si>
  <si>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</si>
  <si>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</si>
  <si>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</si>
  <si>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</si>
  <si>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</si>
  <si>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</si>
  <si>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</si>
  <si>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</si>
  <si>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</si>
  <si>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</si>
  <si>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</si>
  <si>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</si>
  <si>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</si>
  <si>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</si>
  <si>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</si>
  <si>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</si>
  <si>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</si>
  <si>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</si>
  <si>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</si>
  <si>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</si>
  <si>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</si>
  <si>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</si>
  <si>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</si>
  <si>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</si>
  <si>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</si>
  <si>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</si>
  <si>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</si>
  <si>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</si>
  <si>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</si>
  <si>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</si>
  <si>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</si>
  <si>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</si>
  <si>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</si>
  <si>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</si>
  <si>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</si>
  <si>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</si>
  <si>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</si>
  <si>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</si>
  <si>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</si>
  <si>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</si>
  <si>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</si>
  <si>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</si>
  <si>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</si>
  <si>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</si>
  <si>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</si>
  <si>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</si>
  <si>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</si>
  <si>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</si>
  <si>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</si>
  <si>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</si>
  <si>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</si>
  <si>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</si>
  <si>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</si>
  <si>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</si>
  <si>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</si>
  <si>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</si>
  <si>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</si>
  <si>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</si>
  <si>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</si>
  <si>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</si>
  <si>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</si>
  <si>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</si>
  <si>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</si>
  <si>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</si>
  <si>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</si>
  <si>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</si>
  <si>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</si>
  <si>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</si>
  <si>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</si>
  <si>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</si>
  <si>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</si>
  <si>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</si>
  <si>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</si>
  <si>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</si>
  <si>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</si>
  <si>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</si>
  <si>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</si>
  <si>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</si>
  <si>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</si>
  <si>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</si>
  <si>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</si>
  <si>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</si>
  <si>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</si>
  <si>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</si>
  <si>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</si>
  <si>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</si>
  <si>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</si>
  <si>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</si>
  <si>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</si>
  <si>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</si>
  <si>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</si>
  <si>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</si>
  <si>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</si>
  <si>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</si>
  <si>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</si>
  <si>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</si>
  <si>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</si>
  <si>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</si>
  <si>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</si>
  <si>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</si>
  <si>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</si>
  <si>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</si>
  <si>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</si>
  <si>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</si>
  <si>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</si>
  <si>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</si>
  <si>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</si>
  <si>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</si>
  <si>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</si>
  <si>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</si>
  <si>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</si>
  <si>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</si>
  <si>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</si>
  <si>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</si>
  <si>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</si>
  <si>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</si>
  <si>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</si>
  <si>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</si>
  <si>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</si>
  <si>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</si>
  <si>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</si>
  <si>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</si>
  <si>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</si>
  <si>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</si>
  <si>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</si>
  <si>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</si>
  <si>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</si>
  <si>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</si>
  <si>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</si>
  <si>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</si>
  <si>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</si>
  <si>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</si>
  <si>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</si>
  <si>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</si>
  <si>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</si>
  <si>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</si>
  <si>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</si>
  <si>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</si>
  <si>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</si>
  <si>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</si>
  <si>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</si>
  <si>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</si>
  <si>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</si>
  <si>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</si>
  <si>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</si>
  <si>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</si>
  <si>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</si>
  <si>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</si>
  <si>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</si>
  <si>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</si>
  <si>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</si>
  <si>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</si>
  <si>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</si>
  <si>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</si>
  <si>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</si>
  <si>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</si>
  <si>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</si>
  <si>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</si>
  <si>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</si>
  <si>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</si>
  <si>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</si>
  <si>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</si>
  <si>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</si>
  <si>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</si>
  <si>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</si>
  <si>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</si>
  <si>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</si>
  <si>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</si>
  <si>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</si>
  <si>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</si>
  <si>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</si>
  <si>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</si>
  <si>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</si>
  <si>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</si>
  <si>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</si>
  <si>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</si>
  <si>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</si>
  <si>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</si>
  <si>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</si>
  <si>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</si>
  <si>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</si>
  <si>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</si>
  <si>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</si>
  <si>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</si>
  <si>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</si>
  <si>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</si>
  <si>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</si>
  <si>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</si>
  <si>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</si>
  <si>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</si>
  <si>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</si>
  <si>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</si>
  <si>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</si>
  <si>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</si>
  <si>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</si>
  <si>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</si>
  <si>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</si>
  <si>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</si>
  <si>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</si>
  <si>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</si>
  <si>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</si>
  <si>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</si>
  <si>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</si>
  <si>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</si>
  <si>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</si>
  <si>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</si>
  <si>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</si>
  <si>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</si>
  <si>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</si>
  <si>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</si>
  <si>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</si>
  <si>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</si>
  <si>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</si>
  <si>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</si>
  <si>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</si>
  <si>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</si>
  <si>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</si>
  <si>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</si>
  <si>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</si>
  <si>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</si>
  <si>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</si>
  <si>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</si>
  <si>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</si>
  <si>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</si>
  <si>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</si>
  <si>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</si>
  <si>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</si>
  <si>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</si>
  <si>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</si>
  <si>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</si>
  <si>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</si>
  <si>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</si>
  <si>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</si>
  <si>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</si>
  <si>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</si>
  <si>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</si>
  <si>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</si>
  <si>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</si>
  <si>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</si>
  <si>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</si>
  <si>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</si>
  <si>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</si>
  <si>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</si>
  <si>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</si>
  <si>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</si>
  <si>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</si>
  <si>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</si>
  <si>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</si>
  <si>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</si>
  <si>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</si>
  <si>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</si>
  <si>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</si>
  <si>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</si>
  <si>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</si>
  <si>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</si>
  <si>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</si>
  <si>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</si>
  <si>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</si>
  <si>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</si>
  <si>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</si>
  <si>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</si>
  <si>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</si>
  <si>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</si>
  <si>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</si>
  <si>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</si>
  <si>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</si>
  <si>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</si>
  <si>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</si>
  <si>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</si>
  <si>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</si>
  <si>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</si>
  <si>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</si>
  <si>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</si>
  <si>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</si>
  <si>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</si>
  <si>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</si>
  <si>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</si>
  <si>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</si>
  <si>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</si>
  <si>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</si>
  <si>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</si>
  <si>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</si>
  <si>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</si>
  <si>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</si>
  <si>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</si>
  <si>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</si>
  <si>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</si>
  <si>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</si>
  <si>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</si>
  <si>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</si>
  <si>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</si>
  <si>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</si>
  <si>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</si>
  <si>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</si>
  <si>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</si>
  <si>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</si>
  <si>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</si>
  <si>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</si>
  <si>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</si>
  <si>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</si>
  <si>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</si>
  <si>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</si>
  <si>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</si>
  <si>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</si>
  <si>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</si>
  <si>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</si>
  <si>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</si>
  <si>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</si>
  <si>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</si>
  <si>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</si>
  <si>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</si>
  <si>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</si>
  <si>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</si>
  <si>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</si>
  <si>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</si>
  <si>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</si>
  <si>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</si>
  <si>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</si>
  <si>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</si>
  <si>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</si>
  <si>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</si>
  <si>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</si>
  <si>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</si>
  <si>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</si>
  <si>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</si>
  <si>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</si>
  <si>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</si>
  <si>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</si>
  <si>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</si>
  <si>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</si>
  <si>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</si>
  <si>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</si>
  <si>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</si>
  <si>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</si>
  <si>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</si>
  <si>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</si>
  <si>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</si>
  <si>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</si>
  <si>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</si>
  <si>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</si>
  <si>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</si>
  <si>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</si>
  <si>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</si>
  <si>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</si>
  <si>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</si>
  <si>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</si>
  <si>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</si>
  <si>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</si>
  <si>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</si>
  <si>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</si>
  <si>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</si>
  <si>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</si>
  <si>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</si>
  <si>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</si>
  <si>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</si>
  <si>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</si>
  <si>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</si>
  <si>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</si>
  <si>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</si>
  <si>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</si>
  <si>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</si>
  <si>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</si>
  <si>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</si>
  <si>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</si>
  <si>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</si>
  <si>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</si>
  <si>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</si>
  <si>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</si>
  <si>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</si>
  <si>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</si>
  <si>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</si>
  <si>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</si>
  <si>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</si>
  <si>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</si>
  <si>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</si>
  <si>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</si>
  <si>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</si>
  <si>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</si>
  <si>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</si>
  <si>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</si>
  <si>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</si>
  <si>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</si>
  <si>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</si>
  <si>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</si>
  <si>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</si>
  <si>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</si>
  <si>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</si>
  <si>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</si>
  <si>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</si>
  <si>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</si>
  <si>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</si>
  <si>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</si>
  <si>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</si>
  <si>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</si>
  <si>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</si>
  <si>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</si>
  <si>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</si>
  <si>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</si>
  <si>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</si>
  <si>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</si>
  <si>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</si>
  <si>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</si>
  <si>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</si>
  <si>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</si>
  <si>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</si>
  <si>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</si>
  <si>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</si>
  <si>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</si>
  <si>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</si>
  <si>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</si>
  <si>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</si>
  <si>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</si>
  <si>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</si>
  <si>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</si>
  <si>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</si>
  <si>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</si>
  <si>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</si>
  <si>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</si>
  <si>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</si>
  <si>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</si>
  <si>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</si>
  <si>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</si>
  <si>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</si>
  <si>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</si>
  <si>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</si>
  <si>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</si>
  <si>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</si>
  <si>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</si>
  <si>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</si>
  <si>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</si>
  <si>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</si>
  <si>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</si>
  <si>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</si>
  <si>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</si>
  <si>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</si>
  <si>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</si>
  <si>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</si>
  <si>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</si>
  <si>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</si>
  <si>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</si>
  <si>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</si>
  <si>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</si>
  <si>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</si>
  <si>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</si>
  <si>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</si>
  <si>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</si>
  <si>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</si>
  <si>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</si>
  <si>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</si>
  <si>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</si>
  <si>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</si>
  <si>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</si>
  <si>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</si>
  <si>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</si>
  <si>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</si>
  <si>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</si>
  <si>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</si>
  <si>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</si>
  <si>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</si>
  <si>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</si>
  <si>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</si>
  <si>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</si>
  <si>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</si>
  <si>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</si>
  <si>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</si>
  <si>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</si>
  <si>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</si>
  <si>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</si>
  <si>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</si>
  <si>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</si>
  <si>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</si>
  <si>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</si>
  <si>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</si>
  <si>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</si>
  <si>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</si>
  <si>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</si>
  <si>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</si>
  <si>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</si>
  <si>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</si>
  <si>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</si>
  <si>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</si>
  <si>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</si>
  <si>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</si>
  <si>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</si>
  <si>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</si>
  <si>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</si>
  <si>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</si>
  <si>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</si>
  <si>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</si>
  <si>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</si>
  <si>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</si>
  <si>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</si>
  <si>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</si>
  <si>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</si>
  <si>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</si>
  <si>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</si>
  <si>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</si>
  <si>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</si>
  <si>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</si>
  <si>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</si>
  <si>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</si>
  <si>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</si>
  <si>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</si>
  <si>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</si>
  <si>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</si>
  <si>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</si>
  <si>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</si>
  <si>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</si>
  <si>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</si>
  <si>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</si>
  <si>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</si>
  <si>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</si>
  <si>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</si>
  <si>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</si>
  <si>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</si>
  <si>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</si>
  <si>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</si>
  <si>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</si>
  <si>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</si>
  <si>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</si>
  <si>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</si>
  <si>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</si>
  <si>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</si>
  <si>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</si>
  <si>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</si>
  <si>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</si>
  <si>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</si>
  <si>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</si>
  <si>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</si>
  <si>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</si>
  <si>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</si>
  <si>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</si>
  <si>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</si>
  <si>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</si>
  <si>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</si>
  <si>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</si>
  <si>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</si>
  <si>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</si>
  <si>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</si>
  <si>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</si>
  <si>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</si>
  <si>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</si>
  <si>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</si>
  <si>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</si>
  <si>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</si>
  <si>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</si>
  <si>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</si>
  <si>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</si>
  <si>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</si>
  <si>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</si>
  <si>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</si>
  <si>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</si>
  <si>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</si>
  <si>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</si>
  <si>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</si>
  <si>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</si>
  <si>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</si>
  <si>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</si>
  <si>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</si>
  <si>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</si>
  <si>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</si>
  <si>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</si>
  <si>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</si>
  <si>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</si>
  <si>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</si>
  <si>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</si>
  <si>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</si>
  <si>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</si>
  <si>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</si>
  <si>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</si>
  <si>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</si>
  <si>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</si>
  <si>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</si>
  <si>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</si>
  <si>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</si>
  <si>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</si>
  <si>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</si>
  <si>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</si>
  <si>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</si>
  <si>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</si>
  <si>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</si>
  <si>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</si>
  <si>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</si>
  <si>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</si>
  <si>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</si>
  <si>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</si>
  <si>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</si>
  <si>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</si>
  <si>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</si>
  <si>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</si>
  <si>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</si>
  <si>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</si>
  <si>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</si>
  <si>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</si>
  <si>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</si>
  <si>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</si>
  <si>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</si>
  <si>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</si>
  <si>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</si>
  <si>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</si>
  <si>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</si>
  <si>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</si>
  <si>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</si>
  <si>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</si>
  <si>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</si>
  <si>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</si>
  <si>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</si>
  <si>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</si>
  <si>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</si>
  <si>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</si>
  <si>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</si>
  <si>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</si>
  <si>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</si>
  <si>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</si>
  <si>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</si>
  <si>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</si>
  <si>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</si>
  <si>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</si>
  <si>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</si>
  <si>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</si>
  <si>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</si>
  <si>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</si>
  <si>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</si>
  <si>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</si>
  <si>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</si>
  <si>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</si>
  <si>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</si>
  <si>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</si>
  <si>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</si>
  <si>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</si>
  <si>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</si>
  <si>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</si>
  <si>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</si>
  <si>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</si>
  <si>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</si>
  <si>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</si>
  <si>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</si>
  <si>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</si>
  <si>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</si>
  <si>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</si>
  <si>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</si>
  <si>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</si>
  <si>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</si>
  <si>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</si>
  <si>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</si>
  <si>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</si>
  <si>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</si>
  <si>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</si>
  <si>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</si>
  <si>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</si>
  <si>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</si>
  <si>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</si>
  <si>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</si>
  <si>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</si>
  <si>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</si>
  <si>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</si>
  <si>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</si>
  <si>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</si>
  <si>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</si>
  <si>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</si>
  <si>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</si>
  <si>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</si>
  <si>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</si>
  <si>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</si>
  <si>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</si>
  <si>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</si>
  <si>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</si>
  <si>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</si>
  <si>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</si>
  <si>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</si>
  <si>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</si>
  <si>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</si>
  <si>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</si>
  <si>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</si>
  <si>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</si>
  <si>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</si>
  <si>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</si>
  <si>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</si>
  <si>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</si>
  <si>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</si>
  <si>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</si>
  <si>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</si>
  <si>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</si>
  <si>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</si>
  <si>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</si>
  <si>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</si>
  <si>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</si>
  <si>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</si>
  <si>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</si>
  <si>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</si>
  <si>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</si>
  <si>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</si>
  <si>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</si>
  <si>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</si>
  <si>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</si>
  <si>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</si>
  <si>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</si>
  <si>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</si>
  <si>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</si>
  <si>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</si>
  <si>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</si>
  <si>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</si>
  <si>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</si>
  <si>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</si>
  <si>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</si>
  <si>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</si>
  <si>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</si>
  <si>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</si>
  <si>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</si>
  <si>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</si>
  <si>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</si>
  <si>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</si>
  <si>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</si>
  <si>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</si>
  <si>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</si>
  <si>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</si>
  <si>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</si>
  <si>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</si>
  <si>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</si>
  <si>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</si>
  <si>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</si>
  <si>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</si>
  <si>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</si>
  <si>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</si>
  <si>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</si>
  <si>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</si>
  <si>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</si>
  <si>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</si>
  <si>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</si>
  <si>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</si>
  <si>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</si>
  <si>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</si>
  <si>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</si>
  <si>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</si>
  <si>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</si>
  <si>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</si>
  <si>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</si>
  <si>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</si>
  <si>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</si>
  <si>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</si>
  <si>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</si>
  <si>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</si>
  <si>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</si>
  <si>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</si>
  <si>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</si>
  <si>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</si>
  <si>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</si>
  <si>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</si>
  <si>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</si>
  <si>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</si>
  <si>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</si>
  <si>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</si>
  <si>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</si>
  <si>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</si>
  <si>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</si>
  <si>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</si>
  <si>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</si>
  <si>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</si>
  <si>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</si>
  <si>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</si>
  <si>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</si>
  <si>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</si>
  <si>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</si>
  <si>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</si>
  <si>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</si>
  <si>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</si>
  <si>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</si>
  <si>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</si>
  <si>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</si>
  <si>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</si>
  <si>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</si>
  <si>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</si>
  <si>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</si>
  <si>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</si>
  <si>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</si>
  <si>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</si>
  <si>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</si>
  <si>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</si>
  <si>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</si>
  <si>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</si>
  <si>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</si>
  <si>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</si>
  <si>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</si>
  <si>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</si>
  <si>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</si>
  <si>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</si>
  <si>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</si>
  <si>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</si>
  <si>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</si>
  <si>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</si>
  <si>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</si>
  <si>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</si>
  <si>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</si>
  <si>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</si>
  <si>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</si>
  <si>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</si>
  <si>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</si>
  <si>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</si>
  <si>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</si>
  <si>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</si>
  <si>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</si>
  <si>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</si>
  <si>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</si>
  <si>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</si>
  <si>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</si>
  <si>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</si>
  <si>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</si>
  <si>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</si>
  <si>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</si>
  <si>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</si>
  <si>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</si>
  <si>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</si>
  <si>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</si>
  <si>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</si>
  <si>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</si>
  <si>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</si>
  <si>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</si>
  <si>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</si>
  <si>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</si>
  <si>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</si>
  <si>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</si>
  <si>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</si>
  <si>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</si>
  <si>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</si>
  <si>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</si>
  <si>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</si>
  <si>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</si>
  <si>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</si>
  <si>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</si>
  <si>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</si>
  <si>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</si>
  <si>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</si>
  <si>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</si>
  <si>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</si>
  <si>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</si>
  <si>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</si>
  <si>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</si>
  <si>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</si>
  <si>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</si>
  <si>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</si>
  <si>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</si>
  <si>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</si>
  <si>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</si>
  <si>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</si>
  <si>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</si>
  <si>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</si>
  <si>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</si>
  <si>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</si>
  <si>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</si>
  <si>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</si>
  <si>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</si>
  <si>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</si>
  <si>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</si>
  <si>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</si>
  <si>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</si>
  <si>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</si>
  <si>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</si>
  <si>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</si>
  <si>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</si>
  <si>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</si>
  <si>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</si>
  <si>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</si>
  <si>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</si>
  <si>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</si>
  <si>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</si>
  <si>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</si>
  <si>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</si>
  <si>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</si>
  <si>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</si>
  <si>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</si>
  <si>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</si>
  <si>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</si>
  <si>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</si>
  <si>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</si>
  <si>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</si>
  <si>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</si>
  <si>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</si>
  <si>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</si>
  <si>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</si>
  <si>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</si>
  <si>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</si>
  <si>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</si>
  <si>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</si>
  <si>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</si>
  <si>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</si>
  <si>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</si>
  <si>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</si>
  <si>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</si>
  <si>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</si>
  <si>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</si>
  <si>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</si>
  <si>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</si>
  <si>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</si>
  <si>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</si>
  <si>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</si>
  <si>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</si>
  <si>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</si>
  <si>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</si>
  <si>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</si>
  <si>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</si>
  <si>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</si>
  <si>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</si>
  <si>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</si>
  <si>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</si>
  <si>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</si>
  <si>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</si>
  <si>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</si>
  <si>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</si>
  <si>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</si>
  <si>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</si>
  <si>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</si>
  <si>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</si>
  <si>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</si>
  <si>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</si>
  <si>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</si>
  <si>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</si>
  <si>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</si>
  <si>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</si>
  <si>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</si>
  <si>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</si>
  <si>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</si>
  <si>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</si>
  <si>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</si>
  <si>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</si>
  <si>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</si>
  <si>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</si>
  <si>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</si>
  <si>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</si>
  <si>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</si>
  <si>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</si>
  <si>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</si>
  <si>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</si>
  <si>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</si>
  <si>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</si>
  <si>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</si>
  <si>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</si>
  <si>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</si>
  <si>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</si>
  <si>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</si>
  <si>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</si>
  <si>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</si>
  <si>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</si>
  <si>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</si>
  <si>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</si>
  <si>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</si>
  <si>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</si>
  <si>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</si>
  <si>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</si>
  <si>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</si>
  <si>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</si>
  <si>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</si>
  <si>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</si>
  <si>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</si>
  <si>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</si>
  <si>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</si>
  <si>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</si>
  <si>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</si>
  <si>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</si>
  <si>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</si>
  <si>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</si>
  <si>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</si>
  <si>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</si>
  <si>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</si>
  <si>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</si>
  <si>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</si>
  <si>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</si>
  <si>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</si>
  <si>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</si>
  <si>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</si>
  <si>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</si>
  <si>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</si>
  <si>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</si>
  <si>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</si>
  <si>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</si>
  <si>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</si>
  <si>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</si>
  <si>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</si>
  <si>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</si>
  <si>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</si>
  <si>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</si>
  <si>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</si>
  <si>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</si>
  <si>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</si>
  <si>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</si>
  <si>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</si>
  <si>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</si>
  <si>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</si>
  <si>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</si>
  <si>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</si>
  <si>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</si>
  <si>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</si>
  <si>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</si>
  <si>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</si>
  <si>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</si>
  <si>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</si>
  <si>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</si>
  <si>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</si>
  <si>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</si>
  <si>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</si>
  <si>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</si>
  <si>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</si>
  <si>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</si>
  <si>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</si>
  <si>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</si>
  <si>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</si>
  <si>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</si>
  <si>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</si>
  <si>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</si>
  <si>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</si>
  <si>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</si>
  <si>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</si>
  <si>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</si>
  <si>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</si>
  <si>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</si>
  <si>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</si>
  <si>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</si>
  <si>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</si>
  <si>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</si>
  <si>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</si>
  <si>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</si>
  <si>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</si>
  <si>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</si>
  <si>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</si>
  <si>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</si>
  <si>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</si>
  <si>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</si>
  <si>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</si>
  <si>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</si>
  <si>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</si>
  <si>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</si>
  <si>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</si>
  <si>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</si>
  <si>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</si>
  <si>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</si>
  <si>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</si>
  <si>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</si>
  <si>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</si>
  <si>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</si>
  <si>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</si>
  <si>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</si>
  <si>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</si>
  <si>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</si>
  <si>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</si>
  <si>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</si>
  <si>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</si>
  <si>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</si>
  <si>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</si>
  <si>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</si>
  <si>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</si>
  <si>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</si>
  <si>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</si>
  <si>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</si>
  <si>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</si>
  <si>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</si>
  <si>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</si>
  <si>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</si>
  <si>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</si>
  <si>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</si>
  <si>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</si>
  <si>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</si>
  <si>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</si>
  <si>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</si>
  <si>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</si>
  <si>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</si>
  <si>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</si>
  <si>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</si>
  <si>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</si>
  <si>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</si>
  <si>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</si>
  <si>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</si>
  <si>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</si>
  <si>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</si>
  <si>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</si>
  <si>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</si>
  <si>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</si>
  <si>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</si>
  <si>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</si>
  <si>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</si>
  <si>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</si>
  <si>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</si>
  <si>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</si>
  <si>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</si>
  <si>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</si>
  <si>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</si>
  <si>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</si>
  <si>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</si>
  <si>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</si>
  <si>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</si>
  <si>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</si>
  <si>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</si>
  <si>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</si>
  <si>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</si>
  <si>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</si>
  <si>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</si>
  <si>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</si>
  <si>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</si>
  <si>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</si>
  <si>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</si>
  <si>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</si>
  <si>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</si>
  <si>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</si>
  <si>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</si>
  <si>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</si>
  <si>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</si>
  <si>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</si>
  <si>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</si>
  <si>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</si>
  <si>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</si>
  <si>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</si>
  <si>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</si>
  <si>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</si>
  <si>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</si>
  <si>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</si>
  <si>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</si>
  <si>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</si>
  <si>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</si>
  <si>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</si>
  <si>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</si>
  <si>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</si>
  <si>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</si>
  <si>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</si>
  <si>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</si>
  <si>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</si>
  <si>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</si>
  <si>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</si>
  <si>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</si>
  <si>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</si>
  <si>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</si>
  <si>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</si>
  <si>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</si>
  <si>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</si>
  <si>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</si>
  <si>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</si>
  <si>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</si>
  <si>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</si>
  <si>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</si>
  <si>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</si>
  <si>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</si>
  <si>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</si>
  <si>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</si>
  <si>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</si>
  <si>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</si>
  <si>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</si>
  <si>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</si>
  <si>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</si>
  <si>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</si>
  <si>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</si>
  <si>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</si>
  <si>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</si>
  <si>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</si>
  <si>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</si>
  <si>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</si>
  <si>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</si>
  <si>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</si>
  <si>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</si>
  <si>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</si>
  <si>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</si>
  <si>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</si>
  <si>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</si>
  <si>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</si>
  <si>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</si>
  <si>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</si>
  <si>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</si>
  <si>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</si>
  <si>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</si>
  <si>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</si>
  <si>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</si>
  <si>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</si>
  <si>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</si>
  <si>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</si>
  <si>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</si>
  <si>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</si>
  <si>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</si>
  <si>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</si>
  <si>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</si>
  <si>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</si>
  <si>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</si>
  <si>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</si>
  <si>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</si>
  <si>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</si>
  <si>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</si>
  <si>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</si>
  <si>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</si>
  <si>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</si>
  <si>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</si>
  <si>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</si>
  <si>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</si>
  <si>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</si>
  <si>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</si>
  <si>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</si>
  <si>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</si>
  <si>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</si>
  <si>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</si>
  <si>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</si>
  <si>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</si>
  <si>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</si>
  <si>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</si>
  <si>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</si>
  <si>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</si>
  <si>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</si>
  <si>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</si>
  <si>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</si>
  <si>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</si>
  <si>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</si>
  <si>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</si>
  <si>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</si>
  <si>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</si>
  <si>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</si>
  <si>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</si>
  <si>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</si>
  <si>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</si>
  <si>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</si>
  <si>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</si>
  <si>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</si>
  <si>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</si>
  <si>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</si>
  <si>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</si>
  <si>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</si>
  <si>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</si>
  <si>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</si>
  <si>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</si>
  <si>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</si>
  <si>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</si>
  <si>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</si>
  <si>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</si>
  <si>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</si>
  <si>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</si>
  <si>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</si>
  <si>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</si>
  <si>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</si>
  <si>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</si>
  <si>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</si>
  <si>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</si>
  <si>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</si>
  <si>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</si>
  <si>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</si>
  <si>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</si>
  <si>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</si>
  <si>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</si>
  <si>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</si>
  <si>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</si>
  <si>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</si>
  <si>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</si>
  <si>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</si>
  <si>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</si>
  <si>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</si>
  <si>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</si>
  <si>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</si>
  <si>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</si>
  <si>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</si>
  <si>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</si>
  <si>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</si>
  <si>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</si>
  <si>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</si>
  <si>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</si>
  <si>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</si>
  <si>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</si>
  <si>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</si>
  <si>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</si>
  <si>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</si>
  <si>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</si>
  <si>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</si>
  <si>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</si>
  <si>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</si>
  <si>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</si>
  <si>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</si>
  <si>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</si>
  <si>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</si>
  <si>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</si>
  <si>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</si>
  <si>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</si>
  <si>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</si>
  <si>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</si>
  <si>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</si>
  <si>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</si>
  <si>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</si>
  <si>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</si>
  <si>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</si>
  <si>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</si>
  <si>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</si>
  <si>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</si>
  <si>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</si>
  <si>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</si>
  <si>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</si>
  <si>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</si>
  <si>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</si>
  <si>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</si>
  <si>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</si>
  <si>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</si>
  <si>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</si>
  <si>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</si>
  <si>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</si>
  <si>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</si>
  <si>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</si>
  <si>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</si>
  <si>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</si>
  <si>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</si>
  <si>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</si>
  <si>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</si>
  <si>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</si>
  <si>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</si>
  <si>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</si>
  <si>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</si>
  <si>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</si>
  <si>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</si>
  <si>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</si>
  <si>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</si>
  <si>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</si>
  <si>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</si>
  <si>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</si>
  <si>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</si>
  <si>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</si>
  <si>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</si>
  <si>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</si>
  <si>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</si>
  <si>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</si>
  <si>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</si>
  <si>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</si>
  <si>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</si>
  <si>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</si>
  <si>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</si>
  <si>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</si>
  <si>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</si>
  <si>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</si>
  <si>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</si>
  <si>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</si>
  <si>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</si>
  <si>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</si>
  <si>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</si>
  <si>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</si>
  <si>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</si>
  <si>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</si>
  <si>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</si>
  <si>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</si>
  <si>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</si>
  <si>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</si>
  <si>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</si>
  <si>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</si>
  <si>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</si>
  <si>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</si>
  <si>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</si>
  <si>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</si>
  <si>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</si>
  <si>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</si>
  <si>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</si>
  <si>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</si>
  <si>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</si>
  <si>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</si>
  <si>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</si>
  <si>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</si>
  <si>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</si>
  <si>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</si>
  <si>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</si>
  <si>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</si>
  <si>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</si>
  <si>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</si>
  <si>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</si>
  <si>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</si>
  <si>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</si>
  <si>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</si>
  <si>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</si>
  <si>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</si>
  <si>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</si>
  <si>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</si>
  <si>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</si>
  <si>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</si>
  <si>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</si>
  <si>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</si>
  <si>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</si>
  <si>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</si>
  <si>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</si>
  <si>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</si>
  <si>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</si>
  <si>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</si>
  <si>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</si>
  <si>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</si>
  <si>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</si>
  <si>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</si>
  <si>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</si>
  <si>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</si>
  <si>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</si>
  <si>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</si>
  <si>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</si>
  <si>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</si>
  <si>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</si>
  <si>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</si>
  <si>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</si>
  <si>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</si>
  <si>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</si>
  <si>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</si>
  <si>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</si>
  <si>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</si>
  <si>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</si>
  <si>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</si>
  <si>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</si>
  <si>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</si>
  <si>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</si>
  <si>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</si>
  <si>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</si>
  <si>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</si>
  <si>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</si>
  <si>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</si>
  <si>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</si>
  <si>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</si>
  <si>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</si>
  <si>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</si>
  <si>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</si>
  <si>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</si>
  <si>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</si>
  <si>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</si>
  <si>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</si>
  <si>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</si>
  <si>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</si>
  <si>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</si>
  <si>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</si>
  <si>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</si>
  <si>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</si>
  <si>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</si>
  <si>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</si>
  <si>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</si>
  <si>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</si>
  <si>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</si>
  <si>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</si>
  <si>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</si>
  <si>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</si>
  <si>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</si>
  <si>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</si>
  <si>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</si>
  <si>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</si>
  <si>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</si>
  <si>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</si>
  <si>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</si>
  <si>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</si>
  <si>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</si>
  <si>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</si>
  <si>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</si>
  <si>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</si>
  <si>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</si>
  <si>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</si>
  <si>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</si>
  <si>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</si>
  <si>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</si>
  <si>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</si>
  <si>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</si>
  <si>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</si>
  <si>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</si>
  <si>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</si>
  <si>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</si>
  <si>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</si>
  <si>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</si>
  <si>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</si>
  <si>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</si>
  <si>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</si>
  <si>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</si>
  <si>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</si>
  <si>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</si>
  <si>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</si>
  <si>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</si>
  <si>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</si>
  <si>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</si>
  <si>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</si>
  <si>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</si>
  <si>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</si>
  <si>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</si>
  <si>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</si>
  <si>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</si>
  <si>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</si>
  <si>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</si>
  <si>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</si>
  <si>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</si>
  <si>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</si>
  <si>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</si>
  <si>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</si>
  <si>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</si>
  <si>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</si>
  <si>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</si>
  <si>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</si>
  <si>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</si>
  <si>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</si>
  <si>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</si>
  <si>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</si>
  <si>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</si>
  <si>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</si>
  <si>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</si>
  <si>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</si>
  <si>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</si>
  <si>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</si>
  <si>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</si>
  <si>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</si>
  <si>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</si>
  <si>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</si>
  <si>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</si>
  <si>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</si>
  <si>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</si>
  <si>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</si>
  <si>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</si>
  <si>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</si>
  <si>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</si>
  <si>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</si>
  <si>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</si>
  <si>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</si>
  <si>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</si>
  <si>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</si>
  <si>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</si>
  <si>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</si>
  <si>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</si>
  <si>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</si>
  <si>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</si>
  <si>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</si>
  <si>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</si>
  <si>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</si>
  <si>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</si>
  <si>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</si>
  <si>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</si>
  <si>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</si>
  <si>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</si>
  <si>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</si>
  <si>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</si>
  <si>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</si>
  <si>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</si>
  <si>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</si>
  <si>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</si>
  <si>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</si>
  <si>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</si>
  <si>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</si>
  <si>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</si>
  <si>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</si>
  <si>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</si>
  <si>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</si>
  <si>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</si>
  <si>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</si>
  <si>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</si>
  <si>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</si>
  <si>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</si>
  <si>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</si>
  <si>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</si>
  <si>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</si>
  <si>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</si>
  <si>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</si>
  <si>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</si>
  <si>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</si>
  <si>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</si>
  <si>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</si>
  <si>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</si>
  <si>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</si>
  <si>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</si>
  <si>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</si>
  <si>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</si>
  <si>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</si>
  <si>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</si>
  <si>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</si>
  <si>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</si>
  <si>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</si>
  <si>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</si>
  <si>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</si>
  <si>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</si>
  <si>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</si>
  <si>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</si>
  <si>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</si>
  <si>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</si>
  <si>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</si>
  <si>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</si>
  <si>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</si>
  <si>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</si>
  <si>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</si>
  <si>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</si>
  <si>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</si>
  <si>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</si>
  <si>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</si>
  <si>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</si>
  <si>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</si>
  <si>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</si>
  <si>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</si>
  <si>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</si>
  <si>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</si>
  <si>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</si>
  <si>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</si>
  <si>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</si>
  <si>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</si>
  <si>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</si>
  <si>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</si>
  <si>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</si>
  <si>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</si>
  <si>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</si>
  <si>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</si>
  <si>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</si>
  <si>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</si>
  <si>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</si>
  <si>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</si>
  <si>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</si>
  <si>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</si>
  <si>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</si>
  <si>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</si>
  <si>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</si>
  <si>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</si>
  <si>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</si>
  <si>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</si>
  <si>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</si>
  <si>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</si>
  <si>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</si>
  <si>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</si>
  <si>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</si>
  <si>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</si>
  <si>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</si>
  <si>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</si>
  <si>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</si>
  <si>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</si>
  <si>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</si>
  <si>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</si>
  <si>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</si>
  <si>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</si>
  <si>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</si>
  <si>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</si>
  <si>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</si>
  <si>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</si>
  <si>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</si>
  <si>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</si>
  <si>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</si>
  <si>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</si>
  <si>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</si>
  <si>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</si>
  <si>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</si>
  <si>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</si>
  <si>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</si>
  <si>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</si>
  <si>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</si>
  <si>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</si>
  <si>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</si>
  <si>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</si>
  <si>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</si>
  <si>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</si>
  <si>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</si>
  <si>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</si>
  <si>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</si>
  <si>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</si>
  <si>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</si>
  <si>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</si>
  <si>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</si>
  <si>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</si>
  <si>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</si>
  <si>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</si>
  <si>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</si>
  <si>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</si>
  <si>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</si>
  <si>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</si>
  <si>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</si>
  <si>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</si>
  <si>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</si>
  <si>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</si>
  <si>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</si>
  <si>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</si>
  <si>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</si>
  <si>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</si>
  <si>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</si>
  <si>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</si>
  <si>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</si>
  <si>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</si>
  <si>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</si>
  <si>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</si>
  <si>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</si>
  <si>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</si>
  <si>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</si>
  <si>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</si>
  <si>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</si>
  <si>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</si>
  <si>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</si>
  <si>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</si>
  <si>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</si>
  <si>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</si>
  <si>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</si>
  <si>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</si>
  <si>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</si>
  <si>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</si>
  <si>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</si>
  <si>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</si>
  <si>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</si>
  <si>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</si>
  <si>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</si>
  <si>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</si>
  <si>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</si>
  <si>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</si>
  <si>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</si>
  <si>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</si>
  <si>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</si>
  <si>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</si>
  <si>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</si>
  <si>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</si>
  <si>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</si>
  <si>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</si>
  <si>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</si>
  <si>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</si>
  <si>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</si>
  <si>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</si>
  <si>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</si>
  <si>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</si>
  <si>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</si>
  <si>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</si>
  <si>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</si>
  <si>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</si>
  <si>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</si>
  <si>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</si>
  <si>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</si>
  <si>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</si>
  <si>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</si>
  <si>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</si>
  <si>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</si>
  <si>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</si>
  <si>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</si>
  <si>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</si>
  <si>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</si>
  <si>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</si>
  <si>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</si>
  <si>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</si>
  <si>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</si>
  <si>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</si>
  <si>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</si>
  <si>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</si>
  <si>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</si>
  <si>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</si>
  <si>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</si>
  <si>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</si>
  <si>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</si>
  <si>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</si>
  <si>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</si>
  <si>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</si>
  <si>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</si>
  <si>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</si>
  <si>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</si>
  <si>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</si>
  <si>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</si>
  <si>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</si>
  <si>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</si>
  <si>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</si>
  <si>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</si>
  <si>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</si>
  <si>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</si>
  <si>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</si>
  <si>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</si>
  <si>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</si>
  <si>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</si>
  <si>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</si>
  <si>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</si>
  <si>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</si>
  <si>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</si>
  <si>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</si>
  <si>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</si>
  <si>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</si>
  <si>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</si>
  <si>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</si>
  <si>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</si>
  <si>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</si>
  <si>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</si>
  <si>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</si>
  <si>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</si>
  <si>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</si>
  <si>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</si>
  <si>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</si>
  <si>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</si>
  <si>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</si>
  <si>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</si>
  <si>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</si>
  <si>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</si>
  <si>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</si>
  <si>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</si>
  <si>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</si>
  <si>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</si>
  <si>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</si>
  <si>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</si>
  <si>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</si>
  <si>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</si>
  <si>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</si>
  <si>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</si>
  <si>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</si>
  <si>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</si>
  <si>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</si>
  <si>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</si>
  <si>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</si>
  <si>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</si>
  <si>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</si>
  <si>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</si>
  <si>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</si>
  <si>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</si>
  <si>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</si>
  <si>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</si>
  <si>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</si>
  <si>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</si>
  <si>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</si>
  <si>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</si>
  <si>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</si>
  <si>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</si>
  <si>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</si>
  <si>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</si>
  <si>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</si>
  <si>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</si>
  <si>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</si>
  <si>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</si>
  <si>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</si>
  <si>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</si>
  <si>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</si>
  <si>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</si>
  <si>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</si>
  <si>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</si>
  <si>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</si>
  <si>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</si>
  <si>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</si>
  <si>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</si>
  <si>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</si>
  <si>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</si>
  <si>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</si>
  <si>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</si>
  <si>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</si>
  <si>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</si>
  <si>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</si>
  <si>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</si>
  <si>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</si>
  <si>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</si>
  <si>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</si>
  <si>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</si>
  <si>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</si>
  <si>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</si>
  <si>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</si>
  <si>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</si>
  <si>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</si>
  <si>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</si>
  <si>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</si>
  <si>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</si>
  <si>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</si>
  <si>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</si>
  <si>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</si>
  <si>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</si>
  <si>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</si>
  <si>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</si>
  <si>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</si>
  <si>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</si>
  <si>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</si>
  <si>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</si>
  <si>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</si>
  <si>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</si>
  <si>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</si>
  <si>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</si>
  <si>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</si>
  <si>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</si>
  <si>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</si>
  <si>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</si>
  <si>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</si>
  <si>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</si>
  <si>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</si>
  <si>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</si>
  <si>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</si>
  <si>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</si>
  <si>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</si>
  <si>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</si>
  <si>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</si>
  <si>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</si>
  <si>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</si>
  <si>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</si>
  <si>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</si>
  <si>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</si>
  <si>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</si>
  <si>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</si>
  <si>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</si>
  <si>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</si>
  <si>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</si>
  <si>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</si>
  <si>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</si>
  <si>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</si>
  <si>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</si>
  <si>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</si>
  <si>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</si>
  <si>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</si>
  <si>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</si>
  <si>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</si>
  <si>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</si>
  <si>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</si>
  <si>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</si>
  <si>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</si>
  <si>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</si>
  <si>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</si>
  <si>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</si>
  <si>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</si>
  <si>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</si>
  <si>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</si>
  <si>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</si>
  <si>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</si>
  <si>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</si>
  <si>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</si>
  <si>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</si>
  <si>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</si>
  <si>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</si>
  <si>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</si>
  <si>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</si>
  <si>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</si>
  <si>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</si>
  <si>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</si>
  <si>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</si>
  <si>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</si>
  <si>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</si>
  <si>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</si>
  <si>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</si>
  <si>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</si>
  <si>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</si>
  <si>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</si>
  <si>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</si>
  <si>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</si>
  <si>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</si>
  <si>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</si>
  <si>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</si>
  <si>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</si>
  <si>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</si>
  <si>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</si>
  <si>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</si>
  <si>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</si>
  <si>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</si>
  <si>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</si>
  <si>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</si>
  <si>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</si>
  <si>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</si>
  <si>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</si>
  <si>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</si>
  <si>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</si>
  <si>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</si>
  <si>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</si>
  <si>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</si>
  <si>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</si>
  <si>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</si>
  <si>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</si>
  <si>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</si>
  <si>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</si>
  <si>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</si>
  <si>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</si>
  <si>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</si>
  <si>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</si>
  <si>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</si>
  <si>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</si>
  <si>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</si>
  <si>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</si>
  <si>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</si>
  <si>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</si>
  <si>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</si>
  <si>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</si>
  <si>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</si>
  <si>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</si>
  <si>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</si>
  <si>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</si>
  <si>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</si>
  <si>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</si>
  <si>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</si>
  <si>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</si>
  <si>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</si>
  <si>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</si>
  <si>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</si>
  <si>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</si>
  <si>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</si>
  <si>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</si>
  <si>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</si>
  <si>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</si>
  <si>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</si>
  <si>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</si>
  <si>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</si>
  <si>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</si>
  <si>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</si>
  <si>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</si>
  <si>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</si>
  <si>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</si>
  <si>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</si>
  <si>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</si>
  <si>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</si>
  <si>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</si>
  <si>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</si>
  <si>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</si>
  <si>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</si>
  <si>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</si>
  <si>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</si>
  <si>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</si>
  <si>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</si>
  <si>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</si>
  <si>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</si>
  <si>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</si>
  <si>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</si>
  <si>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</si>
  <si>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</si>
  <si>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</si>
  <si>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</si>
  <si>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</si>
  <si>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</si>
  <si>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</si>
  <si>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</si>
  <si>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</si>
  <si>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</si>
  <si>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</si>
  <si>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</si>
  <si>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</si>
  <si>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</si>
  <si>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</si>
  <si>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</si>
  <si>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</si>
  <si>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</si>
  <si>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</si>
  <si>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</si>
  <si>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</si>
  <si>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</si>
  <si>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</si>
  <si>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</si>
  <si>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</si>
  <si>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</si>
  <si>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</si>
  <si>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</si>
  <si>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</si>
  <si>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</si>
  <si>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</si>
  <si>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</si>
  <si>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</si>
  <si>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</si>
  <si>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</si>
  <si>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</si>
  <si>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</si>
  <si>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</si>
  <si>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</si>
  <si>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</si>
  <si>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</si>
  <si>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</si>
  <si>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</si>
  <si>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</si>
  <si>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</si>
  <si>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</si>
  <si>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</si>
  <si>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</si>
  <si>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</si>
  <si>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</si>
  <si>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</si>
  <si>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</si>
  <si>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</si>
  <si>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</si>
  <si>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</si>
  <si>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</si>
  <si>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</si>
  <si>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</si>
  <si>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</si>
  <si>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</si>
  <si>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</si>
  <si>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</si>
  <si>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</si>
  <si>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</si>
  <si>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</si>
  <si>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</si>
  <si>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</si>
  <si>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</si>
  <si>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</si>
  <si>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</si>
  <si>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</si>
  <si>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</si>
  <si>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</si>
  <si>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</si>
  <si>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</si>
  <si>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</si>
  <si>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</si>
  <si>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</si>
  <si>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</si>
  <si>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</si>
  <si>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</si>
  <si>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</si>
  <si>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</si>
  <si>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</si>
  <si>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</si>
  <si>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</si>
  <si>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</si>
  <si>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</si>
  <si>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</si>
  <si>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</si>
  <si>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</si>
  <si>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</si>
  <si>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</si>
  <si>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</si>
  <si>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</si>
  <si>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</si>
  <si>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</si>
  <si>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</si>
  <si>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</si>
  <si>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</si>
  <si>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</si>
  <si>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</si>
  <si>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</si>
  <si>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</si>
  <si>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</si>
  <si>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</si>
  <si>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</si>
  <si>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</si>
  <si>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</si>
  <si>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</si>
  <si>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</si>
  <si>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</si>
  <si>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</si>
  <si>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</si>
  <si>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</si>
  <si>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</si>
  <si>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</si>
  <si>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</si>
  <si>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</si>
  <si>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</si>
  <si>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</si>
  <si>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</si>
  <si>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</si>
  <si>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</si>
  <si>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</si>
  <si>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</si>
  <si>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</si>
  <si>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</si>
  <si>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</si>
  <si>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</si>
  <si>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</si>
  <si>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</si>
  <si>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</si>
  <si>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</si>
  <si>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</si>
  <si>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</si>
  <si>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</si>
  <si>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</si>
  <si>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</si>
  <si>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</si>
  <si>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</si>
  <si>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</si>
  <si>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</si>
  <si>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</si>
  <si>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</si>
  <si>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</si>
  <si>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</si>
  <si>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</si>
  <si>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</si>
  <si>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</si>
  <si>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</si>
  <si>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</si>
  <si>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</si>
  <si>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</si>
  <si>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</si>
  <si>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</si>
  <si>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</si>
  <si>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</si>
  <si>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</si>
  <si>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</si>
  <si>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</si>
  <si>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</si>
  <si>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</si>
  <si>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</si>
  <si>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</si>
  <si>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</si>
  <si>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</si>
  <si>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</si>
  <si>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</si>
  <si>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</si>
  <si>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</si>
  <si>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</si>
  <si>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</si>
  <si>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</si>
  <si>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</si>
  <si>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</si>
  <si>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</si>
  <si>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</si>
  <si>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</si>
  <si>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</si>
  <si>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</si>
  <si>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</si>
  <si>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</si>
  <si>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</si>
  <si>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</si>
  <si>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</si>
  <si>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</si>
  <si>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</si>
  <si>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</si>
  <si>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</si>
  <si>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</si>
  <si>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</si>
  <si>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</si>
  <si>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</si>
  <si>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</si>
  <si>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</si>
  <si>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</si>
  <si>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</si>
  <si>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</si>
  <si>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</si>
  <si>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</si>
  <si>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</si>
  <si>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</si>
  <si>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</si>
  <si>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</si>
  <si>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</si>
  <si>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</si>
  <si>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</si>
  <si>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</si>
  <si>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</si>
  <si>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</si>
  <si>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</si>
  <si>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</si>
  <si>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</si>
  <si>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</si>
  <si>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</si>
  <si>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</si>
  <si>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</si>
  <si>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</si>
  <si>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</si>
  <si>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</si>
  <si>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</si>
  <si>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</si>
  <si>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</si>
  <si>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</si>
  <si>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</si>
  <si>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</si>
  <si>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</si>
  <si>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</si>
  <si>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</si>
  <si>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</si>
  <si>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</si>
  <si>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</si>
  <si>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</si>
  <si>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</si>
  <si>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</si>
  <si>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</si>
  <si>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</si>
  <si>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</si>
  <si>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</si>
  <si>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</si>
  <si>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</si>
  <si>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</si>
  <si>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</si>
  <si>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</si>
  <si>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</si>
  <si>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</si>
  <si>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</si>
  <si>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</si>
  <si>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</si>
  <si>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</si>
  <si>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</si>
  <si>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</si>
  <si>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</si>
  <si>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</si>
  <si>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</si>
  <si>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</si>
  <si>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</si>
  <si>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</si>
  <si>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</si>
  <si>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</si>
  <si>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</si>
  <si>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</si>
  <si>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</si>
  <si>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</si>
  <si>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</si>
  <si>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</si>
  <si>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</si>
  <si>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</si>
  <si>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</si>
  <si>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</si>
  <si>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</si>
  <si>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</si>
  <si>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</si>
  <si>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</si>
  <si>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</si>
  <si>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</si>
  <si>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</si>
  <si>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</si>
  <si>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</si>
  <si>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</si>
  <si>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</si>
  <si>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</si>
  <si>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</si>
  <si>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</si>
  <si>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</si>
  <si>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</si>
  <si>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</si>
  <si>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</si>
  <si>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</si>
  <si>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</si>
  <si>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</si>
  <si>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</si>
  <si>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</si>
  <si>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</si>
  <si>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</si>
  <si>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</si>
  <si>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</si>
  <si>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</si>
  <si>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</si>
  <si>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</si>
  <si>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</si>
  <si>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</si>
  <si>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</si>
  <si>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</si>
  <si>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</si>
  <si>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</si>
  <si>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</si>
  <si>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</si>
  <si>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</si>
  <si>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</si>
  <si>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</si>
  <si>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</si>
  <si>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</si>
  <si>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</si>
  <si>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</si>
  <si>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</si>
  <si>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</si>
  <si>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</si>
  <si>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</si>
  <si>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</si>
  <si>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</si>
  <si>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</si>
  <si>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</si>
  <si>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</si>
  <si>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</si>
  <si>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</si>
  <si>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</si>
  <si>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</si>
  <si>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</si>
  <si>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</si>
  <si>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</si>
  <si>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</si>
  <si>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</si>
  <si>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</si>
  <si>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</si>
  <si>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</si>
  <si>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</si>
  <si>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</si>
  <si>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</si>
  <si>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</si>
  <si>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</si>
  <si>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</si>
  <si>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</si>
  <si>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</si>
  <si>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</si>
  <si>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</si>
  <si>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</si>
  <si>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</si>
  <si>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</si>
  <si>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</si>
  <si>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</si>
  <si>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</si>
  <si>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</si>
  <si>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</si>
  <si>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</si>
  <si>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</si>
  <si>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</si>
  <si>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</si>
  <si>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</si>
  <si>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</si>
  <si>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</si>
  <si>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</si>
  <si>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</si>
  <si>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</si>
  <si>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</si>
  <si>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</si>
  <si>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</si>
  <si>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</si>
  <si>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</si>
  <si>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</si>
  <si>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</si>
  <si>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</si>
  <si>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</si>
  <si>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</si>
  <si>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</si>
  <si>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</si>
  <si>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</si>
  <si>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</si>
  <si>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</si>
  <si>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</si>
  <si>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</si>
  <si>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</si>
  <si>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</si>
  <si>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</si>
  <si>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</si>
  <si>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</si>
  <si>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</si>
  <si>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</si>
  <si>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</si>
  <si>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</si>
  <si>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</si>
  <si>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</si>
  <si>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</si>
  <si>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</si>
  <si>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</si>
  <si>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</si>
  <si>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</si>
  <si>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</si>
  <si>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</si>
  <si>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</si>
  <si>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</si>
  <si>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</si>
  <si>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</si>
  <si>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</si>
  <si>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</si>
  <si>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</si>
  <si>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</si>
  <si>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</si>
  <si>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</si>
  <si>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</si>
  <si>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</si>
  <si>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</si>
  <si>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</si>
  <si>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</si>
  <si>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</si>
  <si>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</si>
  <si>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</si>
  <si>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</si>
  <si>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</si>
  <si>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</si>
  <si>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</si>
  <si>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</si>
  <si>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</si>
  <si>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</si>
  <si>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</si>
  <si>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</si>
  <si>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</si>
  <si>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</si>
  <si>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</si>
  <si>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</si>
  <si>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</si>
  <si>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</si>
  <si>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</si>
  <si>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</si>
  <si>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</si>
  <si>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</si>
  <si>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</si>
  <si>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</si>
  <si>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</si>
  <si>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</si>
  <si>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</si>
  <si>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</si>
  <si>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</si>
  <si>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</si>
  <si>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</si>
  <si>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</si>
  <si>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</si>
  <si>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</si>
  <si>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</si>
  <si>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</si>
  <si>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</si>
  <si>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</si>
  <si>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</si>
  <si>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</si>
  <si>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</si>
  <si>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</si>
  <si>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</si>
  <si>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</si>
  <si>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</si>
  <si>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</si>
  <si>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</si>
  <si>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</si>
  <si>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</si>
  <si>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</si>
  <si>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</si>
  <si>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</si>
  <si>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</si>
  <si>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</si>
  <si>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</si>
  <si>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</si>
  <si>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</si>
  <si>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</si>
  <si>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</si>
  <si>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</si>
  <si>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</si>
  <si>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</si>
  <si>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</si>
  <si>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</si>
  <si>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</si>
  <si>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</si>
  <si>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</si>
  <si>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</si>
  <si>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</si>
  <si>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</si>
  <si>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</si>
  <si>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</si>
  <si>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</si>
  <si>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</si>
  <si>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</si>
  <si>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</si>
  <si>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</si>
  <si>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</si>
  <si>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</si>
  <si>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</si>
  <si>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</si>
  <si>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</si>
  <si>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</si>
  <si>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</si>
  <si>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</si>
  <si>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</si>
  <si>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</si>
  <si>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</si>
  <si>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</si>
  <si>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</si>
  <si>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</si>
  <si>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</si>
  <si>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</si>
  <si>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</si>
  <si>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</si>
  <si>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</si>
  <si>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</si>
  <si>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</si>
  <si>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</si>
  <si>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</si>
  <si>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</si>
  <si>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</si>
  <si>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</si>
  <si>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</si>
  <si>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</si>
  <si>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</si>
  <si>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</si>
  <si>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</si>
  <si>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</si>
  <si>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</si>
  <si>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</si>
  <si>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</si>
  <si>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</si>
  <si>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</si>
  <si>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</si>
  <si>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</si>
  <si>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</si>
  <si>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</si>
  <si>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</si>
  <si>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</si>
  <si>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</si>
  <si>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</si>
  <si>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</si>
  <si>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</si>
  <si>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</si>
  <si>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</si>
  <si>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</si>
  <si>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</si>
  <si>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</si>
  <si>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</si>
  <si>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</si>
  <si>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</si>
  <si>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</si>
  <si>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</si>
  <si>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</si>
  <si>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</si>
  <si>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</si>
  <si>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</si>
  <si>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</si>
  <si>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</si>
  <si>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</si>
  <si>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</si>
  <si>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</si>
  <si>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</si>
  <si>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</si>
  <si>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</si>
  <si>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</si>
  <si>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</si>
  <si>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</si>
  <si>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</si>
  <si>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</si>
  <si>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</si>
  <si>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</si>
  <si>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</si>
  <si>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</si>
  <si>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</si>
  <si>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</si>
  <si>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</si>
  <si>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</si>
  <si>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</si>
  <si>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</si>
  <si>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</si>
  <si>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</si>
  <si>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</si>
  <si>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</si>
  <si>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</si>
  <si>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</si>
  <si>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</si>
  <si>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</si>
  <si>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</si>
  <si>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</si>
  <si>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</si>
  <si>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</si>
  <si>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</si>
  <si>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</si>
  <si>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</si>
  <si>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</si>
  <si>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</si>
  <si>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</si>
  <si>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</si>
  <si>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</si>
  <si>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</si>
  <si>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</si>
  <si>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</si>
  <si>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</si>
  <si>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</si>
  <si>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</si>
  <si>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</si>
  <si>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</si>
  <si>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</si>
  <si>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</si>
  <si>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</si>
  <si>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</si>
  <si>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</si>
  <si>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</si>
  <si>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</si>
  <si>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</si>
  <si>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</si>
  <si>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</si>
  <si>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</si>
  <si>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</si>
  <si>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</si>
  <si>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</si>
  <si>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</si>
  <si>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</si>
  <si>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</si>
  <si>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</si>
  <si>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</si>
  <si>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</si>
  <si>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</si>
  <si>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</si>
  <si>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</si>
  <si>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</si>
  <si>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</si>
  <si>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</si>
  <si>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</si>
  <si>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</si>
  <si>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</si>
  <si>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</si>
  <si>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</si>
  <si>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</si>
  <si>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</si>
  <si>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</si>
  <si>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</si>
  <si>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</si>
  <si>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</si>
  <si>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</si>
  <si>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</si>
  <si>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</si>
  <si>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</si>
  <si>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</si>
  <si>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</si>
  <si>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</si>
  <si>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</si>
  <si>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</si>
  <si>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</si>
  <si>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</si>
  <si>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</si>
  <si>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</si>
  <si>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</si>
  <si>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</si>
  <si>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</si>
  <si>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</si>
  <si>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</si>
  <si>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</si>
  <si>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</si>
  <si>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</si>
  <si>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</si>
  <si>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</si>
  <si>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</si>
  <si>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</si>
  <si>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</si>
  <si>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</si>
  <si>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</si>
  <si>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</si>
  <si>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</si>
  <si>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</si>
  <si>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</si>
  <si>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</si>
  <si>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</si>
  <si>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</si>
  <si>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</si>
  <si>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</si>
  <si>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</si>
  <si>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</si>
  <si>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</si>
  <si>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</si>
  <si>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</si>
  <si>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</si>
  <si>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</si>
  <si>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</si>
  <si>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</si>
  <si>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</si>
  <si>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</si>
  <si>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</si>
  <si>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</si>
  <si>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</si>
  <si>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</si>
  <si>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</si>
  <si>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</si>
  <si>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</si>
  <si>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</si>
  <si>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</si>
  <si>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</si>
  <si>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</si>
  <si>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</si>
  <si>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</si>
  <si>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</si>
  <si>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</si>
  <si>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</si>
  <si>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</si>
  <si>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</si>
  <si>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</si>
  <si>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</si>
  <si>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</si>
  <si>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</si>
  <si>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</si>
  <si>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</si>
  <si>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</si>
  <si>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</si>
  <si>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</si>
  <si>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</si>
  <si>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</si>
  <si>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</si>
  <si>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</si>
  <si>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</si>
  <si>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</si>
  <si>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</si>
  <si>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</si>
  <si>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</si>
  <si>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</si>
  <si>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</si>
  <si>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</si>
  <si>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</si>
  <si>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</si>
  <si>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</si>
  <si>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</si>
  <si>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</si>
  <si>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</si>
  <si>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</si>
  <si>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</si>
  <si>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</si>
  <si>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</si>
  <si>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</si>
  <si>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</si>
  <si>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</si>
  <si>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</si>
  <si>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</si>
  <si>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</si>
  <si>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</si>
  <si>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</si>
  <si>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</si>
  <si>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</si>
  <si>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</si>
  <si>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</si>
  <si>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</si>
  <si>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</si>
  <si>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</si>
  <si>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</si>
  <si>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</si>
  <si>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</si>
  <si>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</si>
  <si>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</si>
  <si>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</si>
  <si>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</si>
  <si>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</si>
  <si>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</si>
  <si>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</si>
  <si>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</si>
  <si>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</si>
  <si>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</si>
  <si>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</si>
  <si>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</si>
  <si>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</si>
  <si>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</si>
  <si>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</si>
  <si>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</si>
  <si>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</si>
  <si>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</si>
  <si>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</si>
  <si>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</si>
  <si>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</si>
  <si>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</si>
  <si>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</si>
  <si>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</si>
  <si>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</si>
  <si>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</si>
  <si>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</si>
  <si>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</si>
  <si>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</si>
  <si>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</si>
  <si>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</si>
  <si>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</si>
  <si>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</si>
  <si>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</si>
  <si>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</si>
  <si>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</si>
  <si>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</si>
  <si>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</si>
  <si>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</si>
  <si>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</si>
  <si>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</si>
  <si>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</si>
  <si>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</si>
  <si>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</si>
  <si>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</si>
  <si>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</si>
  <si>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</si>
  <si>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</si>
  <si>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</si>
  <si>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</si>
  <si>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</si>
  <si>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</si>
  <si>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</si>
  <si>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</si>
  <si>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</si>
  <si>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</si>
  <si>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</si>
  <si>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</si>
  <si>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</si>
  <si>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</si>
  <si>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</si>
  <si>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</si>
  <si>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</si>
  <si>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</si>
  <si>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</si>
  <si>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</si>
  <si>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</si>
  <si>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</si>
  <si>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</si>
  <si>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</si>
  <si>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</si>
  <si>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</si>
  <si>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</si>
  <si>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</si>
  <si>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</si>
  <si>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</si>
  <si>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</si>
  <si>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</si>
  <si>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</si>
  <si>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</si>
  <si>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</si>
  <si>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</si>
  <si>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</si>
  <si>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</si>
  <si>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</si>
  <si>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</si>
  <si>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</si>
  <si>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</si>
  <si>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</si>
  <si>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</si>
  <si>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</si>
  <si>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</si>
  <si>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</si>
  <si>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</si>
  <si>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</si>
  <si>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</si>
  <si>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</si>
  <si>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</si>
  <si>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</si>
  <si>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</si>
  <si>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</si>
  <si>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</si>
  <si>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</si>
  <si>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</si>
  <si>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</si>
  <si>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</si>
  <si>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</si>
  <si>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</si>
  <si>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</si>
  <si>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</si>
  <si>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</si>
  <si>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</si>
  <si>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</si>
  <si>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</si>
  <si>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</si>
  <si>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</si>
  <si>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</si>
  <si>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</si>
  <si>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</si>
  <si>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</si>
  <si>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</si>
  <si>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</si>
  <si>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</si>
  <si>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</si>
  <si>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</si>
  <si>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</si>
  <si>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</si>
  <si>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</si>
  <si>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</si>
  <si>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</si>
  <si>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</si>
  <si>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</si>
  <si>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</si>
  <si>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</si>
  <si>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</si>
  <si>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</si>
  <si>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</si>
  <si>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</si>
  <si>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</si>
  <si>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</si>
  <si>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</si>
  <si>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</si>
  <si>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</si>
  <si>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</si>
  <si>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</si>
  <si>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</si>
  <si>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</si>
  <si>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</si>
  <si>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</si>
  <si>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</si>
  <si>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</si>
  <si>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</si>
  <si>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</si>
  <si>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</si>
  <si>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</si>
  <si>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</si>
  <si>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</si>
  <si>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</si>
  <si>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</si>
  <si>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</si>
  <si>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</si>
  <si>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</si>
  <si>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</si>
  <si>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</si>
  <si>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</si>
  <si>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</si>
  <si>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</si>
  <si>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</si>
  <si>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</si>
  <si>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</si>
  <si>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</si>
  <si>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</si>
  <si>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</si>
  <si>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</si>
  <si>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</si>
  <si>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</si>
  <si>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</si>
  <si>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</si>
  <si>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</si>
  <si>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</si>
  <si>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</si>
  <si>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</si>
  <si>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</si>
  <si>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</si>
  <si>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</si>
  <si>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</si>
  <si>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</si>
  <si>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</si>
  <si>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</si>
  <si>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</si>
  <si>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</si>
  <si>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</si>
  <si>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</si>
  <si>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</si>
  <si>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</si>
  <si>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</si>
  <si>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</si>
  <si>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</si>
  <si>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</si>
  <si>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</si>
  <si>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</si>
  <si>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</si>
  <si>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</si>
  <si>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</si>
  <si>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</si>
  <si>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</si>
  <si>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</si>
  <si>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</si>
  <si>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</si>
  <si>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</si>
  <si>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</si>
  <si>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</si>
  <si>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</si>
  <si>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</si>
  <si>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</si>
  <si>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</si>
  <si>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</si>
  <si>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</si>
  <si>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</si>
  <si>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</si>
  <si>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</si>
  <si>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</si>
  <si>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</si>
  <si>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</si>
  <si>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</si>
  <si>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</si>
  <si>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</si>
  <si>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</si>
  <si>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</si>
  <si>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</si>
  <si>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</si>
  <si>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</si>
  <si>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</si>
  <si>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</si>
  <si>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</si>
  <si>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</si>
  <si>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</si>
  <si>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</si>
  <si>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</si>
  <si>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</si>
  <si>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</si>
  <si>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</si>
  <si>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</si>
  <si>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</si>
  <si>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</si>
  <si>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</si>
  <si>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</si>
  <si>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</si>
  <si>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</si>
  <si>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</si>
  <si>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</si>
  <si>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</si>
  <si>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</si>
  <si>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</si>
  <si>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</si>
  <si>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</si>
  <si>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</si>
  <si>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</si>
  <si>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</si>
  <si>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</si>
  <si>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</si>
  <si>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</si>
  <si>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</si>
  <si>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</si>
  <si>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</si>
  <si>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</si>
  <si>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</si>
  <si>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</si>
  <si>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</si>
  <si>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</si>
  <si>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</si>
  <si>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</si>
  <si>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</si>
  <si>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</si>
  <si>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</si>
  <si>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</si>
  <si>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</si>
  <si>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</si>
  <si>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</si>
  <si>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</si>
  <si>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</si>
  <si>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</si>
  <si>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</si>
  <si>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</si>
  <si>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</si>
  <si>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</si>
  <si>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</si>
  <si>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</si>
  <si>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</si>
  <si>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</si>
  <si>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</si>
  <si>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</si>
  <si>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</si>
  <si>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</si>
  <si>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</si>
  <si>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</si>
  <si>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</si>
  <si>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</si>
  <si>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</si>
  <si>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</si>
  <si>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</si>
  <si>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</si>
  <si>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</si>
  <si>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</si>
  <si>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</si>
  <si>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</si>
  <si>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</si>
  <si>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</si>
  <si>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</si>
  <si>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</si>
  <si>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</si>
  <si>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</si>
  <si>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</si>
  <si>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</si>
  <si>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</si>
  <si>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</si>
  <si>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</si>
  <si>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</si>
  <si>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</si>
  <si>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</si>
  <si>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</si>
  <si>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</si>
  <si>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</si>
  <si>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</si>
  <si>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</si>
  <si>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</si>
  <si>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</si>
  <si>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</si>
  <si>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</si>
  <si>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</si>
  <si>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</si>
  <si>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</si>
  <si>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</si>
  <si>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</si>
  <si>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</si>
  <si>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</si>
  <si>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</si>
  <si>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</si>
  <si>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</si>
  <si>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</si>
  <si>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</si>
  <si>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</si>
  <si>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</si>
  <si>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</si>
  <si>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</si>
  <si>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</si>
  <si>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</si>
  <si>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</si>
  <si>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</si>
  <si>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</si>
  <si>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</si>
  <si>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</si>
  <si>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</si>
  <si>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</si>
  <si>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</si>
  <si>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</si>
  <si>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</si>
  <si>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</si>
  <si>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</si>
  <si>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</si>
  <si>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</si>
  <si>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</si>
  <si>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</si>
  <si>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</si>
  <si>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</si>
  <si>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</si>
  <si>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</si>
  <si>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</si>
  <si>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</si>
  <si>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</si>
  <si>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</si>
  <si>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</si>
  <si>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</si>
  <si>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</si>
  <si>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</si>
  <si>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</si>
  <si>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</si>
  <si>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</si>
  <si>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</si>
  <si>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</si>
  <si>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</si>
  <si>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</si>
  <si>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</si>
  <si>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</si>
  <si>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</si>
  <si>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</si>
  <si>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</si>
  <si>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</si>
  <si>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</si>
  <si>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</si>
  <si>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</si>
  <si>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</si>
  <si>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</si>
  <si>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</si>
  <si>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</si>
  <si>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</si>
  <si>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</si>
  <si>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</si>
  <si>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</si>
  <si>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</si>
  <si>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</si>
  <si>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</si>
  <si>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</si>
  <si>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</si>
  <si>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</si>
  <si>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</si>
  <si>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</si>
  <si>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</si>
  <si>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</si>
  <si>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</si>
  <si>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</si>
  <si>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</si>
  <si>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</si>
  <si>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</si>
  <si>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</si>
  <si>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</si>
  <si>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</si>
  <si>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</si>
  <si>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</si>
  <si>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</si>
  <si>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</si>
  <si>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</si>
  <si>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</si>
  <si>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</si>
  <si>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</si>
  <si>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</si>
  <si>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</si>
  <si>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</si>
  <si>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</si>
  <si>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</si>
  <si>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</si>
  <si>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</si>
  <si>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</si>
  <si>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</si>
  <si>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</si>
  <si>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</si>
  <si>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</si>
  <si>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</si>
  <si>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</si>
  <si>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</si>
  <si>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</si>
  <si>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</si>
  <si>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</si>
  <si>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</si>
  <si>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</si>
  <si>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</si>
  <si>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</si>
  <si>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</si>
  <si>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</si>
  <si>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</si>
  <si>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</si>
  <si>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</si>
  <si>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</si>
  <si>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</si>
  <si>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</si>
  <si>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</si>
  <si>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</si>
  <si>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</si>
  <si>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</si>
  <si>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</si>
  <si>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</si>
  <si>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</si>
  <si>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</si>
  <si>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</si>
  <si>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</si>
  <si>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</si>
  <si>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</si>
  <si>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</si>
  <si>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</si>
  <si>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</si>
  <si>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</si>
  <si>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</si>
  <si>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</si>
  <si>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</si>
  <si>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</si>
  <si>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</si>
  <si>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</si>
  <si>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</si>
  <si>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</si>
  <si>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</si>
  <si>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</si>
  <si>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</si>
  <si>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</si>
  <si>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</si>
  <si>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</si>
  <si>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</si>
  <si>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</si>
  <si>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</si>
  <si>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</si>
  <si>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</si>
  <si>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</si>
  <si>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</si>
  <si>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</si>
  <si>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</si>
  <si>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</si>
  <si>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</si>
  <si>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</si>
  <si>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</si>
  <si>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</si>
  <si>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</si>
  <si>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</si>
  <si>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</si>
  <si>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</si>
  <si>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</si>
  <si>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</si>
  <si>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</si>
  <si>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</si>
  <si>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</si>
  <si>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</si>
  <si>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</si>
  <si>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</si>
  <si>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</si>
  <si>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</si>
  <si>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</si>
  <si>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</si>
  <si>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</si>
  <si>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</si>
  <si>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</si>
  <si>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</si>
  <si>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</si>
  <si>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</si>
  <si>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</si>
  <si>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</si>
  <si>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</si>
  <si>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</si>
  <si>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</si>
  <si>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</si>
  <si>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</si>
  <si>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</si>
  <si>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</si>
  <si>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</si>
  <si>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</si>
  <si>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</si>
  <si>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</si>
  <si>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</si>
  <si>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</si>
  <si>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</si>
  <si>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</si>
  <si>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</si>
  <si>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</si>
  <si>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</si>
  <si>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</si>
  <si>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</si>
  <si>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</si>
  <si>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</si>
  <si>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</si>
  <si>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</si>
  <si>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</si>
  <si>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</si>
  <si>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</si>
  <si>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</si>
  <si>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</si>
  <si>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</si>
  <si>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</si>
  <si>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</si>
  <si>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</si>
  <si>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</si>
  <si>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</si>
  <si>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</si>
  <si>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</si>
  <si>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</si>
  <si>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</si>
  <si>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</si>
  <si>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</si>
  <si>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</si>
  <si>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</si>
  <si>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</si>
  <si>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</si>
  <si>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</si>
  <si>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</si>
  <si>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</si>
  <si>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</si>
  <si>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</si>
  <si>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</si>
  <si>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</si>
  <si>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</si>
  <si>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</si>
  <si>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</si>
  <si>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</si>
  <si>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</si>
  <si>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</si>
  <si>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</si>
  <si>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</si>
  <si>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</si>
  <si>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</si>
  <si>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</si>
  <si>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</si>
  <si>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</si>
  <si>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</si>
  <si>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</si>
  <si>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</si>
  <si>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</si>
  <si>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</si>
  <si>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</si>
  <si>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</si>
  <si>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</si>
  <si>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</si>
  <si>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</si>
  <si>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</si>
  <si>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</si>
  <si>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</si>
  <si>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</si>
  <si>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</si>
  <si>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</si>
  <si>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</si>
  <si>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</si>
  <si>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</si>
  <si>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</si>
  <si>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</si>
  <si>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</si>
  <si>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</si>
  <si>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</si>
  <si>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</si>
  <si>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</si>
  <si>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</si>
  <si>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</si>
  <si>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</si>
  <si>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</si>
  <si>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</si>
  <si>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</si>
  <si>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</si>
  <si>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</si>
  <si>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</si>
  <si>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</si>
  <si>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</si>
  <si>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</si>
  <si>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</si>
  <si>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</si>
  <si>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</si>
  <si>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</si>
  <si>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</si>
  <si>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</si>
  <si>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</si>
  <si>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</si>
  <si>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</si>
  <si>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</si>
  <si>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</si>
  <si>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</si>
  <si>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</si>
  <si>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</si>
  <si>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</si>
  <si>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</si>
  <si>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</si>
  <si>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</si>
  <si>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</si>
  <si>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</si>
  <si>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</si>
  <si>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</si>
  <si>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</si>
  <si>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</si>
  <si>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</si>
  <si>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</si>
  <si>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</si>
  <si>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</si>
  <si>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</si>
  <si>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</si>
  <si>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</si>
  <si>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</si>
  <si>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</si>
  <si>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</si>
  <si>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</si>
  <si>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</si>
  <si>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</si>
  <si>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</si>
  <si>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</si>
  <si>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</si>
  <si>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</si>
  <si>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</si>
  <si>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</si>
  <si>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</si>
  <si>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</si>
  <si>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</si>
  <si>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</si>
  <si>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</si>
  <si>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</si>
  <si>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</si>
  <si>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</si>
  <si>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</si>
  <si>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</si>
  <si>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</si>
  <si>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</si>
  <si>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</si>
  <si>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</si>
  <si>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</si>
  <si>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</si>
  <si>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</si>
  <si>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</si>
  <si>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</si>
  <si>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</si>
  <si>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</si>
  <si>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</si>
  <si>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</si>
  <si>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</si>
  <si>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</si>
  <si>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</si>
  <si>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</si>
  <si>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</si>
  <si>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</si>
  <si>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</si>
  <si>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</si>
  <si>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</si>
  <si>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</si>
  <si>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</si>
  <si>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</si>
  <si>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</si>
  <si>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</si>
  <si>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</si>
  <si>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</si>
  <si>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</si>
  <si>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</si>
  <si>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</si>
  <si>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</si>
  <si>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</si>
  <si>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</si>
  <si>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</si>
  <si>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</si>
  <si>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</si>
  <si>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</si>
  <si>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</si>
  <si>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</si>
  <si>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</si>
  <si>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</si>
  <si>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</si>
  <si>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</si>
  <si>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</si>
  <si>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</si>
  <si>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</si>
  <si>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</si>
  <si>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</si>
  <si>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</si>
  <si>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</si>
  <si>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</si>
  <si>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</si>
  <si>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</si>
  <si>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</si>
  <si>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</si>
  <si>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</si>
  <si>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</si>
  <si>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</si>
  <si>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</si>
  <si>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</si>
  <si>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</si>
  <si>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</si>
  <si>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</si>
  <si>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</si>
  <si>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</si>
  <si>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</si>
  <si>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</si>
  <si>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</si>
  <si>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</si>
  <si>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</si>
  <si>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</si>
  <si>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</si>
  <si>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</si>
  <si>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</si>
  <si>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</si>
  <si>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</si>
  <si>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</si>
  <si>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</si>
  <si>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</si>
  <si>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</si>
  <si>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</si>
  <si>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</si>
  <si>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</si>
  <si>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</si>
  <si>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</si>
  <si>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</si>
  <si>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</si>
  <si>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</si>
  <si>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</si>
  <si>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</si>
  <si>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</si>
  <si>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</si>
  <si>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</si>
  <si>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</si>
  <si>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</si>
  <si>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</si>
  <si>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</si>
  <si>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</si>
  <si>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</si>
  <si>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</si>
  <si>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</si>
  <si>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</si>
  <si>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</si>
  <si>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</si>
  <si>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</si>
  <si>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</si>
  <si>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</si>
  <si>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</si>
  <si>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</si>
  <si>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</si>
  <si>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</si>
  <si>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</si>
  <si>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</si>
  <si>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</si>
  <si>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</si>
  <si>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</si>
  <si>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</si>
  <si>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</si>
  <si>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</si>
  <si>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</si>
  <si>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</si>
  <si>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</si>
  <si>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</si>
  <si>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</si>
  <si>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</si>
  <si>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</si>
  <si>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</si>
  <si>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</si>
  <si>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</si>
  <si>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</si>
  <si>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</si>
  <si>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</si>
  <si>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</si>
  <si>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</si>
  <si>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</si>
  <si>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</si>
  <si>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</si>
  <si>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</si>
  <si>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</si>
  <si>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</si>
  <si>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</si>
  <si>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</si>
  <si>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</si>
  <si>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</si>
  <si>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</si>
  <si>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</si>
  <si>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</si>
  <si>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</si>
  <si>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</si>
  <si>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</si>
  <si>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</si>
  <si>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</si>
  <si>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</si>
  <si>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</si>
  <si>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</si>
  <si>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</si>
  <si>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</si>
  <si>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</si>
  <si>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</si>
  <si>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</si>
  <si>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</si>
  <si>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</si>
  <si>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</si>
  <si>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</si>
  <si>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</si>
  <si>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</si>
  <si>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</si>
  <si>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</si>
  <si>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</si>
  <si>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</si>
  <si>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</si>
  <si>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</si>
  <si>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</si>
  <si>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</si>
  <si>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</si>
  <si>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</si>
  <si>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</si>
  <si>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</si>
  <si>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</si>
  <si>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</si>
  <si>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</si>
  <si>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</si>
  <si>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</si>
  <si>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</si>
  <si>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</si>
  <si>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</si>
  <si>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</si>
  <si>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</si>
  <si>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</si>
  <si>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</si>
  <si>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</si>
  <si>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</si>
  <si>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</si>
  <si>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</si>
  <si>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</si>
  <si>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</si>
  <si>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</si>
  <si>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</si>
  <si>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</si>
  <si>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</si>
  <si>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</si>
  <si>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</si>
  <si>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</si>
  <si>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</si>
  <si>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</si>
  <si>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</si>
  <si>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</si>
  <si>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</si>
  <si>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</si>
  <si>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</si>
  <si>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</si>
  <si>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</si>
  <si>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</si>
  <si>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</si>
  <si>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</si>
  <si>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</si>
  <si>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</si>
  <si>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</si>
  <si>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</si>
  <si>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</si>
  <si>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</si>
  <si>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</si>
  <si>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</si>
  <si>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</si>
  <si>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</si>
  <si>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</si>
  <si>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</si>
  <si>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</si>
  <si>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</si>
  <si>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</si>
  <si>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</si>
  <si>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</si>
  <si>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</si>
  <si>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</si>
  <si>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</si>
  <si>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</si>
  <si>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</si>
  <si>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</si>
  <si>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</si>
  <si>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</si>
  <si>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</si>
  <si>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</si>
  <si>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</si>
  <si>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</si>
  <si>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</si>
  <si>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</si>
  <si>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</si>
  <si>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</si>
  <si>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</si>
  <si>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</si>
  <si>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</si>
  <si>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</si>
  <si>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</si>
  <si>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</si>
  <si>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</si>
  <si>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</si>
  <si>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</si>
  <si>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</si>
  <si>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</si>
  <si>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</si>
  <si>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</si>
  <si>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</si>
  <si>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</si>
  <si>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</si>
  <si>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</si>
  <si>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</si>
  <si>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</si>
  <si>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</si>
  <si>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</si>
  <si>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</si>
  <si>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</si>
  <si>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</si>
  <si>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</si>
  <si>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</si>
  <si>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</si>
  <si>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</si>
  <si>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</si>
  <si>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</si>
  <si>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</si>
  <si>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</si>
  <si>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</si>
  <si>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</si>
  <si>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</si>
  <si>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</si>
  <si>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</si>
  <si>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</si>
  <si>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</si>
  <si>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</si>
  <si>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</si>
  <si>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</si>
  <si>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</si>
  <si>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</si>
  <si>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</si>
  <si>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</si>
  <si>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</si>
  <si>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</si>
  <si>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</si>
  <si>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</si>
  <si>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</si>
  <si>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</si>
  <si>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</si>
  <si>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</si>
  <si>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</si>
  <si>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</si>
  <si>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</si>
  <si>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</si>
  <si>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</si>
  <si>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</si>
  <si>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</si>
  <si>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</si>
  <si>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</si>
  <si>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</si>
  <si>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</si>
  <si>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</si>
  <si>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</si>
  <si>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</si>
  <si>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</si>
  <si>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</si>
  <si>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</si>
  <si>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</si>
  <si>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</si>
  <si>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</si>
  <si>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</si>
  <si>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</si>
  <si>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</si>
  <si>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</si>
  <si>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</si>
  <si>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</si>
  <si>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</si>
  <si>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</si>
  <si>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</si>
  <si>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</si>
  <si>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</si>
  <si>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</si>
  <si>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</si>
  <si>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</si>
  <si>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</si>
  <si>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</si>
  <si>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</si>
  <si>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</si>
  <si>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</si>
  <si>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</si>
  <si>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</si>
  <si>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</si>
  <si>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</si>
  <si>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</si>
  <si>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</si>
  <si>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</si>
  <si>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</si>
  <si>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</si>
  <si>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</si>
  <si>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</si>
  <si>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</si>
  <si>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</si>
  <si>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</si>
  <si>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</si>
  <si>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</si>
  <si>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</si>
  <si>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</si>
  <si>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</si>
  <si>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</si>
  <si>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</si>
  <si>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</si>
  <si>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</si>
  <si>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</si>
  <si>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</si>
  <si>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</si>
  <si>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</si>
  <si>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</si>
  <si>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</si>
  <si>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</si>
  <si>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</si>
  <si>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</si>
  <si>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</si>
  <si>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</si>
  <si>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</si>
  <si>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</si>
  <si>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</si>
  <si>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</si>
  <si>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</si>
  <si>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</si>
  <si>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</si>
  <si>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</si>
  <si>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</si>
  <si>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</si>
  <si>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</si>
  <si>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</si>
  <si>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</si>
  <si>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</si>
  <si>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</si>
  <si>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</si>
  <si>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</si>
  <si>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</si>
  <si>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</si>
  <si>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</si>
  <si>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</si>
  <si>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</si>
  <si>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</si>
  <si>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</si>
  <si>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</si>
  <si>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</si>
  <si>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</si>
  <si>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</si>
  <si>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</si>
  <si>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</si>
  <si>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</si>
  <si>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</si>
  <si>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</si>
  <si>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</si>
  <si>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</si>
  <si>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</si>
  <si>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</si>
  <si>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</si>
  <si>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</si>
  <si>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</si>
  <si>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</si>
  <si>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</si>
  <si>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</si>
  <si>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</si>
  <si>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</si>
  <si>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</si>
  <si>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</si>
  <si>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</si>
  <si>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</si>
  <si>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</si>
  <si>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</si>
  <si>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</si>
  <si>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</si>
  <si>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</si>
  <si>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</si>
  <si>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</si>
  <si>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</si>
  <si>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</si>
  <si>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</si>
  <si>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</si>
  <si>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</si>
  <si>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</si>
  <si>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</si>
  <si>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</si>
  <si>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</si>
  <si>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</si>
  <si>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</si>
  <si>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</si>
  <si>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</si>
  <si>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</si>
  <si>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</si>
  <si>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</si>
  <si>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</si>
  <si>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</si>
  <si>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</si>
  <si>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</si>
  <si>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</si>
  <si>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</si>
  <si>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</si>
  <si>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</si>
  <si>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</si>
  <si>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</si>
  <si>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</si>
  <si>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</si>
  <si>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</si>
  <si>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</si>
  <si>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</si>
  <si>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</si>
  <si>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</si>
  <si>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</si>
  <si>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</si>
  <si>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</si>
  <si>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</si>
  <si>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</si>
  <si>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</si>
  <si>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</si>
  <si>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</si>
  <si>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</si>
  <si>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</si>
  <si>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</si>
  <si>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</si>
  <si>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</si>
  <si>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</si>
  <si>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</si>
  <si>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</si>
  <si>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</si>
  <si>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</si>
  <si>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</si>
  <si>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</si>
  <si>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</si>
  <si>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</si>
  <si>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</si>
  <si>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</si>
  <si>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</si>
  <si>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</si>
  <si>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</si>
  <si>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</si>
  <si>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</si>
  <si>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</si>
  <si>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</si>
  <si>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</si>
  <si>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</si>
  <si>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</si>
  <si>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</si>
  <si>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</si>
  <si>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</si>
  <si>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</si>
  <si>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</si>
  <si>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</si>
  <si>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</si>
  <si>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</si>
  <si>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</si>
  <si>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</si>
  <si>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</si>
  <si>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</si>
  <si>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</si>
  <si>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</si>
  <si>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</si>
  <si>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</si>
  <si>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</si>
  <si>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</si>
  <si>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</si>
  <si>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</si>
  <si>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</si>
  <si>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</si>
  <si>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</si>
  <si>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</si>
  <si>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</si>
  <si>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</si>
  <si>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</si>
  <si>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</si>
  <si>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</si>
  <si>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</si>
  <si>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</si>
  <si>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</si>
  <si>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</si>
  <si>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</si>
  <si>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</si>
  <si>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</si>
  <si>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</si>
  <si>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</si>
  <si>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</si>
  <si>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</si>
  <si>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</si>
  <si>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</si>
  <si>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</si>
  <si>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</si>
  <si>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</si>
  <si>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</si>
  <si>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</si>
  <si>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</si>
  <si>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</si>
  <si>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</si>
  <si>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</si>
  <si>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</si>
  <si>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</si>
  <si>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</si>
  <si>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</si>
  <si>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</si>
  <si>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</si>
  <si>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</si>
  <si>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</si>
  <si>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</si>
  <si>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</si>
  <si>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</si>
  <si>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</si>
  <si>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</si>
  <si>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</si>
  <si>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</si>
  <si>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</si>
  <si>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</si>
  <si>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</si>
  <si>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</si>
  <si>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</si>
  <si>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</si>
  <si>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</si>
  <si>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</si>
  <si>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</si>
  <si>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</si>
  <si>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</si>
  <si>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</si>
  <si>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</si>
  <si>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</si>
  <si>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</si>
  <si>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</si>
  <si>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</si>
  <si>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</si>
  <si>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</si>
  <si>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</si>
  <si>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</si>
  <si>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</si>
  <si>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</si>
  <si>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</si>
  <si>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</si>
  <si>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</si>
  <si>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</si>
  <si>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</si>
  <si>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</si>
  <si>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</si>
  <si>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</si>
  <si>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</si>
  <si>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</si>
  <si>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</si>
  <si>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</si>
  <si>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</si>
  <si>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</si>
  <si>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</si>
  <si>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</si>
  <si>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</si>
  <si>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</si>
  <si>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</si>
  <si>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</si>
  <si>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</si>
  <si>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</si>
  <si>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</si>
  <si>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</si>
  <si>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</si>
  <si>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</si>
  <si>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</si>
  <si>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</si>
  <si>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</si>
  <si>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</si>
  <si>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</si>
  <si>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</si>
  <si>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</si>
  <si>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</si>
  <si>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</si>
  <si>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</si>
  <si>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</si>
  <si>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</si>
  <si>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</si>
  <si>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</si>
  <si>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</si>
  <si>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</si>
  <si>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</si>
  <si>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</si>
  <si>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</si>
  <si>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</si>
  <si>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</si>
  <si>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</si>
  <si>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</si>
  <si>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</si>
  <si>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</si>
  <si>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</si>
  <si>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</si>
  <si>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</si>
  <si>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</si>
  <si>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</si>
  <si>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</si>
  <si>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</si>
  <si>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</si>
  <si>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</si>
  <si>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</si>
  <si>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</si>
  <si>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</si>
  <si>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</si>
  <si>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</si>
  <si>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</si>
  <si>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</si>
  <si>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</si>
  <si>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</si>
  <si>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</si>
  <si>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</si>
  <si>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</si>
  <si>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</si>
  <si>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</si>
  <si>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</si>
  <si>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</si>
  <si>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</si>
  <si>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</si>
  <si>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</si>
  <si>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</si>
  <si>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</si>
  <si>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</si>
  <si>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</si>
  <si>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</si>
  <si>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</si>
  <si>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</si>
  <si>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</si>
  <si>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</si>
  <si>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</si>
  <si>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</si>
  <si>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</si>
  <si>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</si>
  <si>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</si>
  <si>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</si>
  <si>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</si>
  <si>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</si>
  <si>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</si>
  <si>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</si>
  <si>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</si>
  <si>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</si>
  <si>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</si>
  <si>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</si>
  <si>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</si>
  <si>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</si>
  <si>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</si>
  <si>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</si>
  <si>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</si>
  <si>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</si>
  <si>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</si>
  <si>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</si>
  <si>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</si>
  <si>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</si>
  <si>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</si>
  <si>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</si>
  <si>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</si>
  <si>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</si>
  <si>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</si>
  <si>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</si>
  <si>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</si>
  <si>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</si>
  <si>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</si>
  <si>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</si>
  <si>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</si>
  <si>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</si>
  <si>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</si>
  <si>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</si>
  <si>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</si>
  <si>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</si>
  <si>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</si>
  <si>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</si>
  <si>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</si>
  <si>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</si>
  <si>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</si>
  <si>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</si>
  <si>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</si>
  <si>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</si>
  <si>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</si>
  <si>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</si>
  <si>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</si>
  <si>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</si>
  <si>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</si>
  <si>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</si>
  <si>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</si>
  <si>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</si>
  <si>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</si>
  <si>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</si>
  <si>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</si>
  <si>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</si>
  <si>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</si>
  <si>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</si>
  <si>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</si>
  <si>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</si>
  <si>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</si>
  <si>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</si>
  <si>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</si>
  <si>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</si>
  <si>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</si>
  <si>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</si>
  <si>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</si>
  <si>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</si>
  <si>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</si>
  <si>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</si>
  <si>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</si>
  <si>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</si>
  <si>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</si>
  <si>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</si>
  <si>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</si>
  <si>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</si>
  <si>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</si>
  <si>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</si>
  <si>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</si>
  <si>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</si>
  <si>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</si>
  <si>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</si>
  <si>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</si>
  <si>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</si>
  <si>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</si>
  <si>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</si>
  <si>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</si>
  <si>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</si>
  <si>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</si>
  <si>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</si>
  <si>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</si>
  <si>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</si>
  <si>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</si>
  <si>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</si>
  <si>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</si>
  <si>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</si>
  <si>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</si>
  <si>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</si>
  <si>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</si>
  <si>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</si>
  <si>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</si>
  <si>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</si>
  <si>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</si>
  <si>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</si>
  <si>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</si>
  <si>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</si>
  <si>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</si>
  <si>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</si>
  <si>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</si>
  <si>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</si>
  <si>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</si>
  <si>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</si>
  <si>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</si>
  <si>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</si>
  <si>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</si>
  <si>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</si>
  <si>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</si>
  <si>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</si>
  <si>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</si>
  <si>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</si>
  <si>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</si>
  <si>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</si>
  <si>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</si>
  <si>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</si>
  <si>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</si>
  <si>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</si>
  <si>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</si>
  <si>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</si>
  <si>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</si>
  <si>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</si>
  <si>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</si>
  <si>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</si>
  <si>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</si>
  <si>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</si>
  <si>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</si>
  <si>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</si>
  <si>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</si>
  <si>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</si>
  <si>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</si>
  <si>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</si>
  <si>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</si>
  <si>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</si>
  <si>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</si>
  <si>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</si>
  <si>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</si>
  <si>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</si>
  <si>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</si>
  <si>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</si>
  <si>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</si>
  <si>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</si>
  <si>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</si>
  <si>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</si>
  <si>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</si>
  <si>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</si>
  <si>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</si>
  <si>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</si>
  <si>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</si>
  <si>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</si>
  <si>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</si>
  <si>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</si>
  <si>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</si>
  <si>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</si>
  <si>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</si>
  <si>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</si>
  <si>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</si>
  <si>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</si>
  <si>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</si>
  <si>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</si>
  <si>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</si>
  <si>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</si>
  <si>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</si>
  <si>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</si>
  <si>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</si>
  <si>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</si>
  <si>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</si>
  <si>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</si>
  <si>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</si>
  <si>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</si>
  <si>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</si>
  <si>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</si>
  <si>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</si>
  <si>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</si>
  <si>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</si>
  <si>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</si>
  <si>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</si>
  <si>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</si>
  <si>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</si>
  <si>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</si>
  <si>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</si>
  <si>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</si>
  <si>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</si>
  <si>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</si>
  <si>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</si>
  <si>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</si>
  <si>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</si>
  <si>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</si>
  <si>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</si>
  <si>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</si>
  <si>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</si>
  <si>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</si>
  <si>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</si>
  <si>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</si>
  <si>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</si>
  <si>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</si>
  <si>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</si>
  <si>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</si>
  <si>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</si>
  <si>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</si>
  <si>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</si>
  <si>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</si>
  <si>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</si>
  <si>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</si>
  <si>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</si>
  <si>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</si>
  <si>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</si>
  <si>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</si>
  <si>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</si>
  <si>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</si>
  <si>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</si>
  <si>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</si>
  <si>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</si>
  <si>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</si>
  <si>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</si>
  <si>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</si>
  <si>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</si>
  <si>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</si>
  <si>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</si>
  <si>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</si>
  <si>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</si>
  <si>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</si>
  <si>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</si>
  <si>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</si>
  <si>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</si>
  <si>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</si>
  <si>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</si>
  <si>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</si>
  <si>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</si>
  <si>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</si>
  <si>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</si>
  <si>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</si>
  <si>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</si>
  <si>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</si>
  <si>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</si>
  <si>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</si>
  <si>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</si>
  <si>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</si>
  <si>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</si>
  <si>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</si>
  <si>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</si>
  <si>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</si>
  <si>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</si>
  <si>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</si>
  <si>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</si>
  <si>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</si>
  <si>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</si>
  <si>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</si>
  <si>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</si>
  <si>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</si>
  <si>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</si>
  <si>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</si>
  <si>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</si>
  <si>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</si>
  <si>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</si>
  <si>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</si>
  <si>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</si>
  <si>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</si>
  <si>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</si>
  <si>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</si>
  <si>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</si>
  <si>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</si>
  <si>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</si>
  <si>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</si>
  <si>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</si>
  <si>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</si>
  <si>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</si>
  <si>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</si>
  <si>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</si>
  <si>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</si>
  <si>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</si>
  <si>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</si>
  <si>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</si>
  <si>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</si>
  <si>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</si>
  <si>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</si>
  <si>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</si>
  <si>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</si>
  <si>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</si>
  <si>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</si>
  <si>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</si>
  <si>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</si>
  <si>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</si>
  <si>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</si>
  <si>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</si>
  <si>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</si>
  <si>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</si>
  <si>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</si>
  <si>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</si>
  <si>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</si>
  <si>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</si>
  <si>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</si>
  <si>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</si>
  <si>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</si>
  <si>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</si>
  <si>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</si>
  <si>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</si>
  <si>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</si>
  <si>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</si>
  <si>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</si>
  <si>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</si>
  <si>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</si>
  <si>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</si>
  <si>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</si>
  <si>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</si>
  <si>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</si>
  <si>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</si>
  <si>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</si>
  <si>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</si>
  <si>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</si>
  <si>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</si>
  <si>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</si>
  <si>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</si>
  <si>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</si>
  <si>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</si>
  <si>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</si>
  <si>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</si>
  <si>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</si>
  <si>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</si>
  <si>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</si>
  <si>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</si>
  <si>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</si>
  <si>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</si>
  <si>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</si>
  <si>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</si>
  <si>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</si>
  <si>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</si>
  <si>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</si>
  <si>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</si>
  <si>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</si>
  <si>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</si>
  <si>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</si>
  <si>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</si>
  <si>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</si>
  <si>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</si>
  <si>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</si>
  <si>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</si>
  <si>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</si>
  <si>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</si>
  <si>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</si>
  <si>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</si>
  <si>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</si>
  <si>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</si>
  <si>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</si>
  <si>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</si>
  <si>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</si>
  <si>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</si>
  <si>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</si>
  <si>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</si>
  <si>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</si>
  <si>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</si>
  <si>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</si>
  <si>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</si>
  <si>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</si>
  <si>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</si>
  <si>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</si>
  <si>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</si>
  <si>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</si>
  <si>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</si>
  <si>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</si>
  <si>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</si>
  <si>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</si>
  <si>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</si>
  <si>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</si>
  <si>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</si>
  <si>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</si>
  <si>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</si>
  <si>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</si>
  <si>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</si>
  <si>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</si>
  <si>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</si>
  <si>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</si>
  <si>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</si>
  <si>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</si>
  <si>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</si>
  <si>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</si>
  <si>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</si>
  <si>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</si>
  <si>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</si>
  <si>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</si>
  <si>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</si>
  <si>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</si>
  <si>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</si>
  <si>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</si>
  <si>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</si>
  <si>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</si>
  <si>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</si>
  <si>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</si>
  <si>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</si>
  <si>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</si>
  <si>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</si>
  <si>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</si>
  <si>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</si>
  <si>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</si>
  <si>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</si>
  <si>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</si>
  <si>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</si>
  <si>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</si>
  <si>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</si>
  <si>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</si>
  <si>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</si>
  <si>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</si>
  <si>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</si>
  <si>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</si>
  <si>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</si>
  <si>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</si>
  <si>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</si>
  <si>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</si>
  <si>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</si>
  <si>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</si>
  <si>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</si>
  <si>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</si>
  <si>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</si>
  <si>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</si>
  <si>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</si>
  <si>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</si>
  <si>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</si>
  <si>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</si>
  <si>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</si>
  <si>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</si>
  <si>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</si>
  <si>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</si>
  <si>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</si>
  <si>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</si>
  <si>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</si>
  <si>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</si>
  <si>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</si>
  <si>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</si>
  <si>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</si>
  <si>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</si>
  <si>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</si>
  <si>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</si>
  <si>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</si>
  <si>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</si>
  <si>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</si>
  <si>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</si>
  <si>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</si>
  <si>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</si>
  <si>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</si>
  <si>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</si>
  <si>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</si>
  <si>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</si>
  <si>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</si>
  <si>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</si>
  <si>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</si>
  <si>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</si>
  <si>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</si>
  <si>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</si>
  <si>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</si>
  <si>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</si>
  <si>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</si>
  <si>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</si>
  <si>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</si>
  <si>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</si>
  <si>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</si>
  <si>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</si>
  <si>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</si>
  <si>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</si>
  <si>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</si>
  <si>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</si>
  <si>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</si>
  <si>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</si>
  <si>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</si>
  <si>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</si>
  <si>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</si>
  <si>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</si>
  <si>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</si>
  <si>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</si>
  <si>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</si>
  <si>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</si>
  <si>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</si>
  <si>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</si>
  <si>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</si>
  <si>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</si>
  <si>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</si>
  <si>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</si>
  <si>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</si>
  <si>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</si>
  <si>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</si>
  <si>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</si>
  <si>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</si>
  <si>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</si>
  <si>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</si>
  <si>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</si>
  <si>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</si>
  <si>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</si>
  <si>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</si>
  <si>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</si>
  <si>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</si>
  <si>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</si>
  <si>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</si>
  <si>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</si>
  <si>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</si>
  <si>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</si>
  <si>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</si>
  <si>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</si>
  <si>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</si>
  <si>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</si>
  <si>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</si>
  <si>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</si>
  <si>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</si>
  <si>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</si>
  <si>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</si>
  <si>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</si>
  <si>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</si>
  <si>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</si>
  <si>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</si>
  <si>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</si>
  <si>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</si>
  <si>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</si>
  <si>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</si>
  <si>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</si>
  <si>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</si>
  <si>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</si>
  <si>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</si>
  <si>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</si>
  <si>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</si>
  <si>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</si>
  <si>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</si>
  <si>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</si>
  <si>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</si>
  <si>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</si>
  <si>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</si>
  <si>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</si>
  <si>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</si>
  <si>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</si>
  <si>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</si>
  <si>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</si>
  <si>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</si>
  <si>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</si>
  <si>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</si>
  <si>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</si>
  <si>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</si>
  <si>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</si>
  <si>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</si>
  <si>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</si>
  <si>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</si>
  <si>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</si>
  <si>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</si>
  <si>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</si>
  <si>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</si>
  <si>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</si>
  <si>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</si>
  <si>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</si>
  <si>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</si>
  <si>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</si>
  <si>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</si>
  <si>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</si>
  <si>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</si>
  <si>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</si>
  <si>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</si>
  <si>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</si>
  <si>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</si>
  <si>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</si>
  <si>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</si>
  <si>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</si>
  <si>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</si>
  <si>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</si>
  <si>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</si>
  <si>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</si>
  <si>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</si>
  <si>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</si>
  <si>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</si>
  <si>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</si>
  <si>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</si>
  <si>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</si>
  <si>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</si>
  <si>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</si>
  <si>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</si>
  <si>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</si>
  <si>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</si>
  <si>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</si>
  <si>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</si>
  <si>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</si>
  <si>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</si>
  <si>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</si>
  <si>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</si>
  <si>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</si>
  <si>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</si>
  <si>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</si>
  <si>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</si>
  <si>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</si>
  <si>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</si>
  <si>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</si>
  <si>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</si>
  <si>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</si>
  <si>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</si>
  <si>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</si>
  <si>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</si>
  <si>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</si>
  <si>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</si>
  <si>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</si>
  <si>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</si>
  <si>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</si>
  <si>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</si>
  <si>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</si>
  <si>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</si>
  <si>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</si>
  <si>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</si>
  <si>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</si>
  <si>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</si>
  <si>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</si>
  <si>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</si>
  <si>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</si>
  <si>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</si>
  <si>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</si>
  <si>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</si>
  <si>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</si>
  <si>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</si>
  <si>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</si>
  <si>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</si>
  <si>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</si>
  <si>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</si>
  <si>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</si>
  <si>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</si>
  <si>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</si>
  <si>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</si>
  <si>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</si>
  <si>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</si>
  <si>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</si>
  <si>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</si>
  <si>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</si>
  <si>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</si>
  <si>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</si>
  <si>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</si>
  <si>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</si>
  <si>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</si>
  <si>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</si>
  <si>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</si>
  <si>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</si>
  <si>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</si>
  <si>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</si>
  <si>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</si>
  <si>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</si>
  <si>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</si>
  <si>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</si>
  <si>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</si>
  <si>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</si>
  <si>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</si>
  <si>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</si>
  <si>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</si>
  <si>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</si>
  <si>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</si>
  <si>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</si>
  <si>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</si>
  <si>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</si>
  <si>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</si>
  <si>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</si>
  <si>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</si>
  <si>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</si>
  <si>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</si>
  <si>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</si>
  <si>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</si>
  <si>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</si>
  <si>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</si>
  <si>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</si>
  <si>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</si>
  <si>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</si>
  <si>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</si>
  <si>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</si>
  <si>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</si>
  <si>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</si>
  <si>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</si>
  <si>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</si>
  <si>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</si>
  <si>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</si>
  <si>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</si>
  <si>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</si>
  <si>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</si>
  <si>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</si>
  <si>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</si>
  <si>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</si>
  <si>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</si>
  <si>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</si>
  <si>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</si>
  <si>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</si>
  <si>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</si>
  <si>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</si>
  <si>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</si>
  <si>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</si>
  <si>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</si>
  <si>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</si>
  <si>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</si>
  <si>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</si>
  <si>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</si>
  <si>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</si>
  <si>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</si>
  <si>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</si>
  <si>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</si>
  <si>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</si>
  <si>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</si>
  <si>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</si>
  <si>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</si>
  <si>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</si>
  <si>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</si>
  <si>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</si>
  <si>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</si>
  <si>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</si>
  <si>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</si>
  <si>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</si>
  <si>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</si>
  <si>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</si>
  <si>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</si>
  <si>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</si>
  <si>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</si>
  <si>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</si>
  <si>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</si>
  <si>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</si>
  <si>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</si>
  <si>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</si>
  <si>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</si>
  <si>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</si>
  <si>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</si>
  <si>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</si>
  <si>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</si>
  <si>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</si>
  <si>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</si>
  <si>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</si>
  <si>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</si>
  <si>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</si>
  <si>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</si>
  <si>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</si>
  <si>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</si>
  <si>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</si>
  <si>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</si>
  <si>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</si>
  <si>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</si>
  <si>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</si>
  <si>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</si>
  <si>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</si>
  <si>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</si>
  <si>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</si>
  <si>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</si>
  <si>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</si>
  <si>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</si>
  <si>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</si>
  <si>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</si>
  <si>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</si>
  <si>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</si>
  <si>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</si>
  <si>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</si>
  <si>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</si>
  <si>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</si>
  <si>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</si>
  <si>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</si>
  <si>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</si>
  <si>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</si>
  <si>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</si>
  <si>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</si>
  <si>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</si>
  <si>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</si>
  <si>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</si>
  <si>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</si>
  <si>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</si>
  <si>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</si>
  <si>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</si>
  <si>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</si>
  <si>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</si>
  <si>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</si>
  <si>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</si>
  <si>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</si>
  <si>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</si>
  <si>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</si>
  <si>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</si>
  <si>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</si>
  <si>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</si>
  <si>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</si>
  <si>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</si>
  <si>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</si>
  <si>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</si>
  <si>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</si>
  <si>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</si>
  <si>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</si>
  <si>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</si>
  <si>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</si>
  <si>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</si>
  <si>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</si>
  <si>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</si>
  <si>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</si>
  <si>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</si>
  <si>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</si>
  <si>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</si>
  <si>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</si>
  <si>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</si>
  <si>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</si>
  <si>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</si>
  <si>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</si>
  <si>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</si>
  <si>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</si>
  <si>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</si>
  <si>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</si>
  <si>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</si>
  <si>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</si>
  <si>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</si>
  <si>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</si>
  <si>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</si>
  <si>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</si>
  <si>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</si>
  <si>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</si>
  <si>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</si>
  <si>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</si>
  <si>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</si>
  <si>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</si>
  <si>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</si>
  <si>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</si>
  <si>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</si>
  <si>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</si>
  <si>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</si>
  <si>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</si>
  <si>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</si>
  <si>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</si>
  <si>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</si>
  <si>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</si>
  <si>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</si>
  <si>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</si>
  <si>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</si>
  <si>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</si>
  <si>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</si>
  <si>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</si>
  <si>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</si>
  <si>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</si>
  <si>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</si>
  <si>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</si>
  <si>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</si>
  <si>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</si>
  <si>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</si>
  <si>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</si>
  <si>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</si>
  <si>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</si>
  <si>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</si>
  <si>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</si>
  <si>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</si>
  <si>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</si>
  <si>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</si>
  <si>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</si>
  <si>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</si>
  <si>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</si>
  <si>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</si>
  <si>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</si>
  <si>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</si>
  <si>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</si>
  <si>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</si>
  <si>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</si>
  <si>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</si>
  <si>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</si>
  <si>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</si>
  <si>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</si>
  <si>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</si>
  <si>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</si>
  <si>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</si>
  <si>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</si>
  <si>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</si>
  <si>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</si>
  <si>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</si>
  <si>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</si>
  <si>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</si>
  <si>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</si>
  <si>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</si>
  <si>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</si>
  <si>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</si>
  <si>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</si>
  <si>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</si>
  <si>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</si>
  <si>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</si>
  <si>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</si>
  <si>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</si>
  <si>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</si>
  <si>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</si>
  <si>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</si>
  <si>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</si>
  <si>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</si>
  <si>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</si>
  <si>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</si>
  <si>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</si>
  <si>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</si>
  <si>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</si>
  <si>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</si>
  <si>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</si>
  <si>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</si>
  <si>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</si>
  <si>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</si>
  <si>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</si>
  <si>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</si>
  <si>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</si>
  <si>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</si>
  <si>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</si>
  <si>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</si>
  <si>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</si>
  <si>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</si>
  <si>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</si>
  <si>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</si>
  <si>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</si>
  <si>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</si>
  <si>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</si>
  <si>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</si>
  <si>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</si>
  <si>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</si>
  <si>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</si>
  <si>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</si>
  <si>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</si>
  <si>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</si>
  <si>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</si>
  <si>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</si>
  <si>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</si>
  <si>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</si>
  <si>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</si>
  <si>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</si>
  <si>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</si>
  <si>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</si>
  <si>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</si>
  <si>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</si>
  <si>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</si>
  <si>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</si>
  <si>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</si>
  <si>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</si>
  <si>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</si>
  <si>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</si>
  <si>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</si>
  <si>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</si>
  <si>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</si>
  <si>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</si>
  <si>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</si>
  <si>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</si>
  <si>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</si>
  <si>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</si>
  <si>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</si>
  <si>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</si>
  <si>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</si>
  <si>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</si>
  <si>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</si>
  <si>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</si>
  <si>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</si>
  <si>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</si>
  <si>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</si>
  <si>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</si>
  <si>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</si>
  <si>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</si>
  <si>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</si>
  <si>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</si>
  <si>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</si>
  <si>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</si>
  <si>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</si>
  <si>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</si>
  <si>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</si>
  <si>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</si>
  <si>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</si>
  <si>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</si>
  <si>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</si>
  <si>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</si>
  <si>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</si>
  <si>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</si>
  <si>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</si>
  <si>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</si>
  <si>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</si>
  <si>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</si>
  <si>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</si>
  <si>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</si>
  <si>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</si>
  <si>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</si>
  <si>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</si>
  <si>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</si>
  <si>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</si>
  <si>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</si>
  <si>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</si>
  <si>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</si>
  <si>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</si>
  <si>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</si>
  <si>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</si>
  <si>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</si>
  <si>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</si>
  <si>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</si>
  <si>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</si>
  <si>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</si>
  <si>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</si>
  <si>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</si>
  <si>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</si>
  <si>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</si>
  <si>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</si>
  <si>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</si>
  <si>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</si>
  <si>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</si>
  <si>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</si>
  <si>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</si>
  <si>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</si>
  <si>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</si>
  <si>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</si>
  <si>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</si>
  <si>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</si>
  <si>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</si>
  <si>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</si>
  <si>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</si>
  <si>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</si>
  <si>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</si>
  <si>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</si>
  <si>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</si>
  <si>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</si>
  <si>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</si>
  <si>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</si>
  <si>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</si>
  <si>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</si>
  <si>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</si>
  <si>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</si>
  <si>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</si>
  <si>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</si>
  <si>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</si>
  <si>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</si>
  <si>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</si>
  <si>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</si>
  <si>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</si>
  <si>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</si>
  <si>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</si>
  <si>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</si>
  <si>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</si>
  <si>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</si>
  <si>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</si>
  <si>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</si>
  <si>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</si>
  <si>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</si>
  <si>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</si>
  <si>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</si>
  <si>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</si>
  <si>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</si>
  <si>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</si>
  <si>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</si>
  <si>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</si>
  <si>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</si>
  <si>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</si>
  <si>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</si>
  <si>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</si>
  <si>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</si>
  <si>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</si>
  <si>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</si>
  <si>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</si>
  <si>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</si>
  <si>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</si>
  <si>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</si>
  <si>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</si>
  <si>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</si>
  <si>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</si>
  <si>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</si>
  <si>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</si>
  <si>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</si>
  <si>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</si>
  <si>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</si>
  <si>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</si>
  <si>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</si>
  <si>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</si>
  <si>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</si>
  <si>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</si>
  <si>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</si>
  <si>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</si>
  <si>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</si>
  <si>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</si>
  <si>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</si>
  <si>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</si>
  <si>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</si>
  <si>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</si>
  <si>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</si>
  <si>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</si>
  <si>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</si>
  <si>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</si>
  <si>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</si>
  <si>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</si>
  <si>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</si>
  <si>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</si>
  <si>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</si>
  <si>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</si>
  <si>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</si>
  <si>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</si>
  <si>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</si>
  <si>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</si>
  <si>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</si>
  <si>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</si>
  <si>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</si>
  <si>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</si>
  <si>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</si>
  <si>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</si>
  <si>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</si>
  <si>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</si>
  <si>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</si>
  <si>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</si>
  <si>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</si>
  <si>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</si>
  <si>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</si>
  <si>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</si>
  <si>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</si>
  <si>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</si>
  <si>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</si>
  <si>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</si>
  <si>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</si>
  <si>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</si>
  <si>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</si>
  <si>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</si>
  <si>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</si>
  <si>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</si>
  <si>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</si>
  <si>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</si>
  <si>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</si>
  <si>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</si>
  <si>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</si>
  <si>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</si>
  <si>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</si>
  <si>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</si>
  <si>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</si>
  <si>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</si>
  <si>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</si>
  <si>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</si>
  <si>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</si>
  <si>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</si>
  <si>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</si>
  <si>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</si>
  <si>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</si>
  <si>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</si>
  <si>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</si>
  <si>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</si>
  <si>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</si>
  <si>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</si>
  <si>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</si>
  <si>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</si>
  <si>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</si>
  <si>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</si>
  <si>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</si>
  <si>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</si>
  <si>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</si>
  <si>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</si>
  <si>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</si>
  <si>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</si>
  <si>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</si>
  <si>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</si>
  <si>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</si>
  <si>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</si>
  <si>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</si>
  <si>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</si>
  <si>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</si>
  <si>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</si>
  <si>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</si>
  <si>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</si>
  <si>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</si>
  <si>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</si>
  <si>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</si>
  <si>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</si>
  <si>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</si>
  <si>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</si>
  <si>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</si>
  <si>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</si>
  <si>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</si>
  <si>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</si>
  <si>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</si>
  <si>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</si>
  <si>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</si>
  <si>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</si>
  <si>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</si>
  <si>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</si>
  <si>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</si>
  <si>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</si>
  <si>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</si>
  <si>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</si>
  <si>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</si>
  <si>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</si>
  <si>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</si>
  <si>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</si>
  <si>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</si>
  <si>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</si>
  <si>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</si>
  <si>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</si>
  <si>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</si>
  <si>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</si>
  <si>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</si>
  <si>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</si>
  <si>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</si>
  <si>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</si>
  <si>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</si>
  <si>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</si>
  <si>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</si>
  <si>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</si>
  <si>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</si>
  <si>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</si>
  <si>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</si>
  <si>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</si>
  <si>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</si>
  <si>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</si>
  <si>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</si>
  <si>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</si>
  <si>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</si>
  <si>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</si>
  <si>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</si>
  <si>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</si>
  <si>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</si>
  <si>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</si>
  <si>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</si>
  <si>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</si>
  <si>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</si>
  <si>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</si>
  <si>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</si>
  <si>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</si>
  <si>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</si>
  <si>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</si>
  <si>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</si>
  <si>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</si>
  <si>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</si>
  <si>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</si>
  <si>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</si>
  <si>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</si>
  <si>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</si>
  <si>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</si>
  <si>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</si>
  <si>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</si>
  <si>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</si>
  <si>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</si>
  <si>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</si>
  <si>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</si>
  <si>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</si>
  <si>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</si>
  <si>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</si>
  <si>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</si>
  <si>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</si>
  <si>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</si>
  <si>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</si>
  <si>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</si>
  <si>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</si>
  <si>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</si>
  <si>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</si>
  <si>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</si>
  <si>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</si>
  <si>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</si>
  <si>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</si>
  <si>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</si>
  <si>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</si>
  <si>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</si>
  <si>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</si>
  <si>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</si>
  <si>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</si>
  <si>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</si>
  <si>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</si>
  <si>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</si>
  <si>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</si>
  <si>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</si>
  <si>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</si>
  <si>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</si>
  <si>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</si>
  <si>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</si>
  <si>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</si>
  <si>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</si>
  <si>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</si>
  <si>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</si>
  <si>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</si>
  <si>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</si>
  <si>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</si>
  <si>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</si>
  <si>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</si>
  <si>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</si>
  <si>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</si>
  <si>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</si>
  <si>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</si>
  <si>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</si>
  <si>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</si>
  <si>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</si>
  <si>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</si>
  <si>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</si>
  <si>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</si>
  <si>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</si>
  <si>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</si>
  <si>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</si>
  <si>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</si>
  <si>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</si>
  <si>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</si>
  <si>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</si>
  <si>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</si>
  <si>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</si>
  <si>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</si>
  <si>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</si>
  <si>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</si>
  <si>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</si>
  <si>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</si>
  <si>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</si>
  <si>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</si>
  <si>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</si>
  <si>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</si>
  <si>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</si>
  <si>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</si>
  <si>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</si>
  <si>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</si>
  <si>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</si>
  <si>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</si>
  <si>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</si>
  <si>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</si>
  <si>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</si>
  <si>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</si>
  <si>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</si>
  <si>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</si>
  <si>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</si>
  <si>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</si>
  <si>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</si>
  <si>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</si>
  <si>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</si>
  <si>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</si>
  <si>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</si>
  <si>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</si>
  <si>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</si>
  <si>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</si>
  <si>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</si>
  <si>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</si>
  <si>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</si>
  <si>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</si>
  <si>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</si>
  <si>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</si>
  <si>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</si>
  <si>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</si>
  <si>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</si>
  <si>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</si>
  <si>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</si>
  <si>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</si>
  <si>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</si>
  <si>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</si>
  <si>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</si>
  <si>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</si>
  <si>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</si>
  <si>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</si>
  <si>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</si>
  <si>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</si>
  <si>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</si>
  <si>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</si>
  <si>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</si>
  <si>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</si>
  <si>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</si>
  <si>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</si>
  <si>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</si>
  <si>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</si>
  <si>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</si>
  <si>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</si>
  <si>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</si>
  <si>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</si>
  <si>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</si>
  <si>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</si>
  <si>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</si>
  <si>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</si>
  <si>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</si>
  <si>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</si>
  <si>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</si>
  <si>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</si>
  <si>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</si>
  <si>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</si>
  <si>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</si>
  <si>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</si>
  <si>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</si>
  <si>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</si>
  <si>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</si>
  <si>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</si>
  <si>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</si>
  <si>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</si>
  <si>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</si>
  <si>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</si>
  <si>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</si>
  <si>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</si>
  <si>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</si>
  <si>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</si>
  <si>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</si>
  <si>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</si>
  <si>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</si>
  <si>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</si>
  <si>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</si>
  <si>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</si>
  <si>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</si>
  <si>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</si>
  <si>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</si>
  <si>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</si>
  <si>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</si>
  <si>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</si>
  <si>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</si>
  <si>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</si>
  <si>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</si>
  <si>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</si>
  <si>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</si>
  <si>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</si>
  <si>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</si>
  <si>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</si>
  <si>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</si>
  <si>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</si>
  <si>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</si>
  <si>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</si>
  <si>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</si>
  <si>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</si>
  <si>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</si>
  <si>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</si>
  <si>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</si>
  <si>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</si>
  <si>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</si>
  <si>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</si>
  <si>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</si>
  <si>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</si>
  <si>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</si>
  <si>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</si>
  <si>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</si>
  <si>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</si>
  <si>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</si>
  <si>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</si>
  <si>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</si>
  <si>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</si>
  <si>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</si>
  <si>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</si>
  <si>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</si>
  <si>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</si>
  <si>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</si>
  <si>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</si>
  <si>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</si>
  <si>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</si>
  <si>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</si>
  <si>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</si>
  <si>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</si>
  <si>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</si>
  <si>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</si>
  <si>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</si>
  <si>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</si>
  <si>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</si>
  <si>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</si>
  <si>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</si>
  <si>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</si>
  <si>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</si>
  <si>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</si>
  <si>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</si>
  <si>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</si>
  <si>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</si>
  <si>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</si>
  <si>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</si>
  <si>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</si>
  <si>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</si>
  <si>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</si>
  <si>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</si>
  <si>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</si>
  <si>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</si>
  <si>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</si>
  <si>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</si>
  <si>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</si>
  <si>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</si>
  <si>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</si>
  <si>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</si>
  <si>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</si>
  <si>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</si>
  <si>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</si>
  <si>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</si>
  <si>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</si>
  <si>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</si>
  <si>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</si>
  <si>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</si>
  <si>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</si>
  <si>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</si>
  <si>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</si>
  <si>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</si>
  <si>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</si>
  <si>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</si>
  <si>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</si>
  <si>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</si>
  <si>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</si>
  <si>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</si>
  <si>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</si>
  <si>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</si>
  <si>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</si>
  <si>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</si>
  <si>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</si>
  <si>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</si>
  <si>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</si>
  <si>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</si>
  <si>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</si>
  <si>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</si>
  <si>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</si>
  <si>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</si>
  <si>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</si>
  <si>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</si>
  <si>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</si>
  <si>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</si>
  <si>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</si>
  <si>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</si>
  <si>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</si>
  <si>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</si>
  <si>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</si>
  <si>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</si>
  <si>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</si>
  <si>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</si>
  <si>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</si>
  <si>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</si>
  <si>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</si>
  <si>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</si>
  <si>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</si>
  <si>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</si>
  <si>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</si>
  <si>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</si>
  <si>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</si>
  <si>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</si>
  <si>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</si>
  <si>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</si>
  <si>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</si>
  <si>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</si>
  <si>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</si>
  <si>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</si>
  <si>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</si>
  <si>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</si>
  <si>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</si>
  <si>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</si>
  <si>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</si>
  <si>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</si>
  <si>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</si>
  <si>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</si>
  <si>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</si>
  <si>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</si>
  <si>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</si>
  <si>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</si>
  <si>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</si>
  <si>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</si>
  <si>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</si>
  <si>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</si>
  <si>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</si>
  <si>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</si>
  <si>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</si>
  <si>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</si>
  <si>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</si>
  <si>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</si>
  <si>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</si>
  <si>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</si>
  <si>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</si>
  <si>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</si>
  <si>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</si>
  <si>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</si>
  <si>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</si>
  <si>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</si>
  <si>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</si>
  <si>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</si>
  <si>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</si>
  <si>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</si>
  <si>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</si>
  <si>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</si>
  <si>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</si>
  <si>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</si>
  <si>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</si>
  <si>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</si>
  <si>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</si>
  <si>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</si>
  <si>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</si>
  <si>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</si>
  <si>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</si>
  <si>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</si>
  <si>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</si>
  <si>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</si>
  <si>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</si>
  <si>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</si>
  <si>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</si>
  <si>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</si>
  <si>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</si>
  <si>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</si>
  <si>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</si>
  <si>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</si>
  <si>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</si>
  <si>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</si>
  <si>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</si>
  <si>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</si>
  <si>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</si>
  <si>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</si>
  <si>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</si>
  <si>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</si>
  <si>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</si>
  <si>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</si>
  <si>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</si>
  <si>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</si>
  <si>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</si>
  <si>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</si>
  <si>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</si>
  <si>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</si>
  <si>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</si>
  <si>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</si>
  <si>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</si>
  <si>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</si>
  <si>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</si>
  <si>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</si>
  <si>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</si>
  <si>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</si>
  <si>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</si>
  <si>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</si>
  <si>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</si>
  <si>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</si>
  <si>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</si>
  <si>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</si>
  <si>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</si>
  <si>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</si>
  <si>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</si>
  <si>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</si>
  <si>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</si>
  <si>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</si>
  <si>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</si>
  <si>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</si>
  <si>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</si>
  <si>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</si>
  <si>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</si>
  <si>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</si>
  <si>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</si>
  <si>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</si>
  <si>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</si>
  <si>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</si>
  <si>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</si>
  <si>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</si>
  <si>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</si>
  <si>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</si>
  <si>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</si>
  <si>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</si>
  <si>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</si>
  <si>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</si>
  <si>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</si>
  <si>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</si>
  <si>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</si>
  <si>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</si>
  <si>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</si>
  <si>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</si>
  <si>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</si>
  <si>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</si>
  <si>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</si>
  <si>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</si>
  <si>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</si>
  <si>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</si>
  <si>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</si>
  <si>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</si>
  <si>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</si>
  <si>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</si>
  <si>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</si>
  <si>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</si>
  <si>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</si>
  <si>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</si>
  <si>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</si>
  <si>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</si>
  <si>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</si>
  <si>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</si>
  <si>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</si>
  <si>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</si>
  <si>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</si>
  <si>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</si>
  <si>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</si>
  <si>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</si>
  <si>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</si>
  <si>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</si>
  <si>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</si>
  <si>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</si>
  <si>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</si>
  <si>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</si>
  <si>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</si>
  <si>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</si>
  <si>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</si>
  <si>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</si>
  <si>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</si>
  <si>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</si>
  <si>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</si>
  <si>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</si>
  <si>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</si>
  <si>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</si>
  <si>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</si>
  <si>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</si>
  <si>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</si>
  <si>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</si>
  <si>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</si>
  <si>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</si>
  <si>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</si>
  <si>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</si>
  <si>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</si>
  <si>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</si>
  <si>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</si>
  <si>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</si>
  <si>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</si>
  <si>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</si>
  <si>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</si>
  <si>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</si>
  <si>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</si>
  <si>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</si>
  <si>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</si>
  <si>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</si>
  <si>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</si>
  <si>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</si>
  <si>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</si>
  <si>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</si>
  <si>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</si>
  <si>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</si>
  <si>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</si>
  <si>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</si>
  <si>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</si>
  <si>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</si>
  <si>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</si>
  <si>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</si>
  <si>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</si>
  <si>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</si>
  <si>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</si>
  <si>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</si>
  <si>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</si>
  <si>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</si>
  <si>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</si>
  <si>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</si>
  <si>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</si>
  <si>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</si>
  <si>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</si>
  <si>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</si>
  <si>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</si>
  <si>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</si>
  <si>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</si>
  <si>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</si>
  <si>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</si>
  <si>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</si>
  <si>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</si>
  <si>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</si>
  <si>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</si>
  <si>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</si>
  <si>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</si>
  <si>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</si>
  <si>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</si>
  <si>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</si>
  <si>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</si>
  <si>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</si>
  <si>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</si>
  <si>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</si>
  <si>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</si>
  <si>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</si>
  <si>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</si>
  <si>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</si>
  <si>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</si>
  <si>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</si>
  <si>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</si>
  <si>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</si>
  <si>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</si>
  <si>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</si>
  <si>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</si>
  <si>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</si>
  <si>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</si>
  <si>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</si>
  <si>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</si>
  <si>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</si>
  <si>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</si>
  <si>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</si>
  <si>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</si>
  <si>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</si>
  <si>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</si>
  <si>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</si>
  <si>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</si>
  <si>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</si>
  <si>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</si>
  <si>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</si>
  <si>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</si>
  <si>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</si>
  <si>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</si>
  <si>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</si>
  <si>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</si>
  <si>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</si>
  <si>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</si>
  <si>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</si>
  <si>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</si>
  <si>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</si>
  <si>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</si>
  <si>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</si>
  <si>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</si>
  <si>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</si>
  <si>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</si>
  <si>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</si>
  <si>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</si>
  <si>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</si>
  <si>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</si>
  <si>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</si>
  <si>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</si>
  <si>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</si>
  <si>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</si>
  <si>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</si>
  <si>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</si>
  <si>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</si>
  <si>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</si>
  <si>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</si>
  <si>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</si>
  <si>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</si>
  <si>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</si>
  <si>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</si>
  <si>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</si>
  <si>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</si>
  <si>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</si>
  <si>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</si>
  <si>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</si>
  <si>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</si>
  <si>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</si>
  <si>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</si>
  <si>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</si>
  <si>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</si>
  <si>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</si>
  <si>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</si>
  <si>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</si>
  <si>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</si>
  <si>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</si>
  <si>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</si>
  <si>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</si>
  <si>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</si>
  <si>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</si>
  <si>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</si>
  <si>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</si>
  <si>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</si>
  <si>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</si>
  <si>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</si>
  <si>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</si>
  <si>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</si>
  <si>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</si>
  <si>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</si>
  <si>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</si>
  <si>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</si>
  <si>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</si>
  <si>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</si>
  <si>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</si>
  <si>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</si>
  <si>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</si>
  <si>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</si>
  <si>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</si>
  <si>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</si>
  <si>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</si>
  <si>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</si>
  <si>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</si>
  <si>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</si>
  <si>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</si>
  <si>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</si>
  <si>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</si>
  <si>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</si>
  <si>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</si>
  <si>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</si>
  <si>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</si>
  <si>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</si>
  <si>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</si>
  <si>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</si>
  <si>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</si>
  <si>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</si>
  <si>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</si>
  <si>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</si>
  <si>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</si>
  <si>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</si>
  <si>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</si>
  <si>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</si>
  <si>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</si>
  <si>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</si>
  <si>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</si>
  <si>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</si>
  <si>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</si>
  <si>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</si>
  <si>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</si>
  <si>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</si>
  <si>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</si>
  <si>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</si>
  <si>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</si>
  <si>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</si>
  <si>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</si>
  <si>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</si>
  <si>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</si>
  <si>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</si>
  <si>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</si>
  <si>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</si>
  <si>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</si>
  <si>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</si>
  <si>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</si>
  <si>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</si>
  <si>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</si>
  <si>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</si>
  <si>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</si>
  <si>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</si>
  <si>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</si>
  <si>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</si>
  <si>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</si>
  <si>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</si>
  <si>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</si>
  <si>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</si>
  <si>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</si>
  <si>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</si>
  <si>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</si>
  <si>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</si>
  <si>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</si>
  <si>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</si>
  <si>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</si>
  <si>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</si>
  <si>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</si>
  <si>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</si>
  <si>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</si>
  <si>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</si>
  <si>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</si>
  <si>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</si>
  <si>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</si>
  <si>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</si>
  <si>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</si>
  <si>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</si>
  <si>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</si>
  <si>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</si>
  <si>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</si>
  <si>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</si>
  <si>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</si>
  <si>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</si>
  <si>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</si>
  <si>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</si>
  <si>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</si>
  <si>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</si>
  <si>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</si>
  <si>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</si>
  <si>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</si>
  <si>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</si>
  <si>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</si>
  <si>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</si>
  <si>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</si>
  <si>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</si>
  <si>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</si>
  <si>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</si>
  <si>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</si>
  <si>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</si>
  <si>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</si>
  <si>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</si>
  <si>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</si>
  <si>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</si>
  <si>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</si>
  <si>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</si>
  <si>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</si>
  <si>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</si>
  <si>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</si>
  <si>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</si>
  <si>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</si>
  <si>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</si>
  <si>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</si>
  <si>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</si>
  <si>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</si>
  <si>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</si>
  <si>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</si>
  <si>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</si>
  <si>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</si>
  <si>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</si>
  <si>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</si>
  <si>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</si>
  <si>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</si>
  <si>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</si>
  <si>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</si>
  <si>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</si>
  <si>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</si>
  <si>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</si>
  <si>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</si>
  <si>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</si>
  <si>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</si>
  <si>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</si>
  <si>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</si>
  <si>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</si>
  <si>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</si>
  <si>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</si>
  <si>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</si>
  <si>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</si>
  <si>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</si>
  <si>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</si>
  <si>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</si>
  <si>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</si>
  <si>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</si>
  <si>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</si>
  <si>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</si>
  <si>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</si>
  <si>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</si>
  <si>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</si>
  <si>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</si>
  <si>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</si>
  <si>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</si>
  <si>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</si>
  <si>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</si>
  <si>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</si>
  <si>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</si>
  <si>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</si>
  <si>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</si>
  <si>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</si>
  <si>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</si>
  <si>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</si>
  <si>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</si>
  <si>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</si>
  <si>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</si>
  <si>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</si>
  <si>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</si>
  <si>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</si>
  <si>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</si>
  <si>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</si>
  <si>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</si>
  <si>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</si>
  <si>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</si>
  <si>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</si>
  <si>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</si>
  <si>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</si>
  <si>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</si>
  <si>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</si>
  <si>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</si>
  <si>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</si>
  <si>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</si>
  <si>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</si>
  <si>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</si>
  <si>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</si>
  <si>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</si>
  <si>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</si>
  <si>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</si>
  <si>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</si>
  <si>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</si>
  <si>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</si>
  <si>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</si>
  <si>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</si>
  <si>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</si>
  <si>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</si>
  <si>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</si>
  <si>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</si>
  <si>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</si>
  <si>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</si>
  <si>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</si>
  <si>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</si>
  <si>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</si>
  <si>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</si>
  <si>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</si>
  <si>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</si>
  <si>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</si>
  <si>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</si>
  <si>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</si>
  <si>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</si>
  <si>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</si>
  <si>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</si>
  <si>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</si>
  <si>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</si>
  <si>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</si>
  <si>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</si>
  <si>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</si>
  <si>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</si>
  <si>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</si>
  <si>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</si>
  <si>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</si>
  <si>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</si>
  <si>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</si>
  <si>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</si>
  <si>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</si>
  <si>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</si>
  <si>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</si>
  <si>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</si>
  <si>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</si>
  <si>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</si>
  <si>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</si>
  <si>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</si>
  <si>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</si>
  <si>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</si>
  <si>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</si>
  <si>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</si>
  <si>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</si>
  <si>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</si>
  <si>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</si>
  <si>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</si>
  <si>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</si>
  <si>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</si>
  <si>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</si>
  <si>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</si>
  <si>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</si>
  <si>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</si>
  <si>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</si>
  <si>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</si>
  <si>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</si>
  <si>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</si>
  <si>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</si>
  <si>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</si>
  <si>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</si>
  <si>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</si>
  <si>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</si>
  <si>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</si>
  <si>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</si>
  <si>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</si>
  <si>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</si>
  <si>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</si>
  <si>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</si>
  <si>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</si>
  <si>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</si>
  <si>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</si>
  <si>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</si>
  <si>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</si>
  <si>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</si>
  <si>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</si>
  <si>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</si>
  <si>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</si>
  <si>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</si>
  <si>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</si>
  <si>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</si>
  <si>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</si>
  <si>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</si>
  <si>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</si>
  <si>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</si>
  <si>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</si>
  <si>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</si>
  <si>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</si>
  <si>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</si>
  <si>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</si>
  <si>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</si>
  <si>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</si>
  <si>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</si>
  <si>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</si>
  <si>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</si>
  <si>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</si>
  <si>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</si>
  <si>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</si>
  <si>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</si>
  <si>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</si>
  <si>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</si>
  <si>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</si>
  <si>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</si>
  <si>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</si>
  <si>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</si>
  <si>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</si>
  <si>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</si>
  <si>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</si>
  <si>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</si>
  <si>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</si>
  <si>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</si>
  <si>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</si>
  <si>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</si>
  <si>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</si>
  <si>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</si>
  <si>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</si>
  <si>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</si>
  <si>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</si>
  <si>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</si>
  <si>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</si>
  <si>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</si>
  <si>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</si>
  <si>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</si>
  <si>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</si>
  <si>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</si>
  <si>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</si>
  <si>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</si>
  <si>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</si>
  <si>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</si>
  <si>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</si>
  <si>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</si>
  <si>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</si>
  <si>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</si>
  <si>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</si>
  <si>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</si>
  <si>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</si>
  <si>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</si>
  <si>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</si>
  <si>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</si>
  <si>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</si>
  <si>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</si>
  <si>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</si>
  <si>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</si>
  <si>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</si>
  <si>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</si>
  <si>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</si>
  <si>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</si>
  <si>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</si>
  <si>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</si>
  <si>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</si>
  <si>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</si>
  <si>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</si>
  <si>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</si>
  <si>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</si>
  <si>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</si>
  <si>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</si>
  <si>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</si>
  <si>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</si>
  <si>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</si>
  <si>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</si>
  <si>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</si>
  <si>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</si>
  <si>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</si>
  <si>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</si>
  <si>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</si>
  <si>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</si>
  <si>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</si>
  <si>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</si>
  <si>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</si>
  <si>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</si>
  <si>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</si>
  <si>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</si>
  <si>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</si>
  <si>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</si>
  <si>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</si>
  <si>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</si>
  <si>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</si>
  <si>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</si>
  <si>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</si>
  <si>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</si>
  <si>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</si>
  <si>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</si>
  <si>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</si>
  <si>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</si>
  <si>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</si>
  <si>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</si>
  <si>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</si>
  <si>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</si>
  <si>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</si>
  <si>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</si>
  <si>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</si>
  <si>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</si>
  <si>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</si>
  <si>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</si>
  <si>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</si>
  <si>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</si>
  <si>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</si>
  <si>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</si>
  <si>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</si>
  <si>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</si>
  <si>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</si>
  <si>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</si>
  <si>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</si>
  <si>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</si>
  <si>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</si>
  <si>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</si>
  <si>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</si>
  <si>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</si>
  <si>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</si>
  <si>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</si>
  <si>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</si>
  <si>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</si>
  <si>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</si>
  <si>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</si>
  <si>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</si>
  <si>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</si>
  <si>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</si>
  <si>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</si>
  <si>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</si>
  <si>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</si>
  <si>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</si>
  <si>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</si>
  <si>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</si>
  <si>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</si>
  <si>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</si>
  <si>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</si>
  <si>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</si>
  <si>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</si>
  <si>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</si>
  <si>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</si>
  <si>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</si>
  <si>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</si>
  <si>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</si>
  <si>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</si>
  <si>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</si>
  <si>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</si>
  <si>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</si>
  <si>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</si>
  <si>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</si>
  <si>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</si>
  <si>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</si>
  <si>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</si>
  <si>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</si>
  <si>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</si>
  <si>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</si>
  <si>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</si>
  <si>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</si>
  <si>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</si>
  <si>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</si>
  <si>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</si>
  <si>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</si>
  <si>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</si>
  <si>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</si>
  <si>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</si>
  <si>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</si>
  <si>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</si>
  <si>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</si>
  <si>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</si>
  <si>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</si>
  <si>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</si>
  <si>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</si>
  <si>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</si>
  <si>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</si>
  <si>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</si>
  <si>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</si>
  <si>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</si>
  <si>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</si>
  <si>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</si>
  <si>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</si>
  <si>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</si>
  <si>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</si>
  <si>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</si>
  <si>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</si>
  <si>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</si>
  <si>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</si>
  <si>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</si>
  <si>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</si>
  <si>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</si>
  <si>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</si>
  <si>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</si>
  <si>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</si>
  <si>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</si>
  <si>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</si>
  <si>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</si>
  <si>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</si>
  <si>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</si>
  <si>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</si>
  <si>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</si>
  <si>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</si>
  <si>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</si>
  <si>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</si>
  <si>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</si>
  <si>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</si>
  <si>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</si>
  <si>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</si>
  <si>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</si>
  <si>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</si>
  <si>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</si>
  <si>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</si>
  <si>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</si>
  <si>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</si>
  <si>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</si>
  <si>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</si>
  <si>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</si>
  <si>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</si>
  <si>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</si>
  <si>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</si>
  <si>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</si>
  <si>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</si>
  <si>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</si>
  <si>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</si>
  <si>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</si>
  <si>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</si>
  <si>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</si>
  <si>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</si>
  <si>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</si>
  <si>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</si>
  <si>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</si>
  <si>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</si>
  <si>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</si>
  <si>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</si>
  <si>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</si>
  <si>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</si>
  <si>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</si>
  <si>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</si>
  <si>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</si>
  <si>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</si>
  <si>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</si>
  <si>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</si>
  <si>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</si>
  <si>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</si>
  <si>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</si>
  <si>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</si>
  <si>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</si>
  <si>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</si>
  <si>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</si>
  <si>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</si>
  <si>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</si>
  <si>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</si>
  <si>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</si>
  <si>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</si>
  <si>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</si>
  <si>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</si>
  <si>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</si>
  <si>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</si>
  <si>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</si>
  <si>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</si>
  <si>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</si>
  <si>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</si>
  <si>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</si>
  <si>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</si>
  <si>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</si>
  <si>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</si>
  <si>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</si>
  <si>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</si>
  <si>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</si>
  <si>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</si>
  <si>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</si>
  <si>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</si>
  <si>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</si>
  <si>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</si>
  <si>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</si>
  <si>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</si>
  <si>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</si>
  <si>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</si>
  <si>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</si>
  <si>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</si>
  <si>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</si>
  <si>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</si>
  <si>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</si>
  <si>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</si>
  <si>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</si>
  <si>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</si>
  <si>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</si>
  <si>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</si>
  <si>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</si>
  <si>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</si>
  <si>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</si>
  <si>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</si>
  <si>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</si>
  <si>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</si>
  <si>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</si>
  <si>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</si>
  <si>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</si>
  <si>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</si>
  <si>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</si>
  <si>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</si>
  <si>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</si>
  <si>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</si>
  <si>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</si>
  <si>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</si>
  <si>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</si>
  <si>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</si>
  <si>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</si>
  <si>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</si>
  <si>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</si>
  <si>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</si>
  <si>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</si>
  <si>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</si>
  <si>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</si>
  <si>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</si>
  <si>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</si>
  <si>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</si>
  <si>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</si>
  <si>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</si>
  <si>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</si>
  <si>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</si>
  <si>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</si>
  <si>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</si>
  <si>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</si>
  <si>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</si>
  <si>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</si>
  <si>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</si>
  <si>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</si>
  <si>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</si>
  <si>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</si>
  <si>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</si>
  <si>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</si>
  <si>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</si>
  <si>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</si>
  <si>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</si>
  <si>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</si>
  <si>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</si>
  <si>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</si>
  <si>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</si>
  <si>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</si>
  <si>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</si>
  <si>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</si>
  <si>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</si>
  <si>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</si>
  <si>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</si>
  <si>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</si>
  <si>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</si>
  <si>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</si>
  <si>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</si>
  <si>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</si>
  <si>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</si>
  <si>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</si>
  <si>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</si>
  <si>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</si>
  <si>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</si>
  <si>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</si>
  <si>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</si>
  <si>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</si>
  <si>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</si>
  <si>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</si>
  <si>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</si>
  <si>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</si>
  <si>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</si>
  <si>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</si>
  <si>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</si>
  <si>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</si>
  <si>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</si>
  <si>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</si>
  <si>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</si>
  <si>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</si>
  <si>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</si>
  <si>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</si>
  <si>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</si>
  <si>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</si>
  <si>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</si>
  <si>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</si>
  <si>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</si>
  <si>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</si>
  <si>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</si>
  <si>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</si>
  <si>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</si>
  <si>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</si>
  <si>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</si>
  <si>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</si>
  <si>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</si>
  <si>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</si>
  <si>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</si>
  <si>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</si>
  <si>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</si>
  <si>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</si>
  <si>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</si>
  <si>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</si>
  <si>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</si>
  <si>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</si>
  <si>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</si>
  <si>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</si>
  <si>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</si>
  <si>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</si>
  <si>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</si>
  <si>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</si>
  <si>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</si>
  <si>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</si>
  <si>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</si>
  <si>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</si>
  <si>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</si>
  <si>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</si>
  <si>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</si>
  <si>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</si>
  <si>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</si>
  <si>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</si>
  <si>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</si>
  <si>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</si>
  <si>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</si>
  <si>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</si>
  <si>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</si>
  <si>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</si>
  <si>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</si>
  <si>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</si>
  <si>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</si>
  <si>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</si>
  <si>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</si>
  <si>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</si>
  <si>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</si>
  <si>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</si>
  <si>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</si>
  <si>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</si>
  <si>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</si>
  <si>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</si>
  <si>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</si>
  <si>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</si>
  <si>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</si>
  <si>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</si>
  <si>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</si>
  <si>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</si>
  <si>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</si>
  <si>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</si>
  <si>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</si>
  <si>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</si>
  <si>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</si>
  <si>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</si>
  <si>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</si>
  <si>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</si>
  <si>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</si>
  <si>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</si>
  <si>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</si>
  <si>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</si>
  <si>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</si>
  <si>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</si>
  <si>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</si>
  <si>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</si>
  <si>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</si>
  <si>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</si>
  <si>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</si>
  <si>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</si>
  <si>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</si>
  <si>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</si>
  <si>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</si>
  <si>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</si>
  <si>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</si>
  <si>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</si>
  <si>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</si>
  <si>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</si>
  <si>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</si>
  <si>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</si>
  <si>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</si>
  <si>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</si>
  <si>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</si>
  <si>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</si>
  <si>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</si>
  <si>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</si>
  <si>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</si>
  <si>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</si>
  <si>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</si>
  <si>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</si>
  <si>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</si>
  <si>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</si>
  <si>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</si>
  <si>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</si>
  <si>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</si>
  <si>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</si>
  <si>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</si>
  <si>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</si>
  <si>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</si>
  <si>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</si>
  <si>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</si>
  <si>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</si>
  <si>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</si>
  <si>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</si>
  <si>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</si>
  <si>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</si>
  <si>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</si>
  <si>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</si>
  <si>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</si>
  <si>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</si>
  <si>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</si>
  <si>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</si>
  <si>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</si>
  <si>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</si>
  <si>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</si>
  <si>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</si>
  <si>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</si>
  <si>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</si>
  <si>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</si>
  <si>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</si>
  <si>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</si>
  <si>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</si>
  <si>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</si>
  <si>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</si>
  <si>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</si>
  <si>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</si>
  <si>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</si>
  <si>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</si>
  <si>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</si>
  <si>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</si>
  <si>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</si>
  <si>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</si>
  <si>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</si>
  <si>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</si>
  <si>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</si>
  <si>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</si>
  <si>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</si>
  <si>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</si>
  <si>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</si>
  <si>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</si>
  <si>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</si>
  <si>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</si>
  <si>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</si>
  <si>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</si>
  <si>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</si>
  <si>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</si>
  <si>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</si>
  <si>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</si>
  <si>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</si>
  <si>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</si>
  <si>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</si>
  <si>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</si>
  <si>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</si>
  <si>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</si>
  <si>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</si>
  <si>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</si>
  <si>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</si>
  <si>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</si>
  <si>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</si>
  <si>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</si>
  <si>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</si>
  <si>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</si>
  <si>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</si>
  <si>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</si>
  <si>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</si>
  <si>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</si>
  <si>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</si>
  <si>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</si>
  <si>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</si>
  <si>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</si>
  <si>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</si>
  <si>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</si>
  <si>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</si>
  <si>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</si>
  <si>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</si>
  <si>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</si>
  <si>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</si>
  <si>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</si>
  <si>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</si>
  <si>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</si>
  <si>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</si>
  <si>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</si>
  <si>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</si>
  <si>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</si>
  <si>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</si>
  <si>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</si>
  <si>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</si>
  <si>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</si>
  <si>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</si>
  <si>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</si>
  <si>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</si>
  <si>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</si>
  <si>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</si>
  <si>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</si>
  <si>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</si>
  <si>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</si>
  <si>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</si>
  <si>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</si>
  <si>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</si>
  <si>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</si>
  <si>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</si>
  <si>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</si>
  <si>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</si>
  <si>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</si>
  <si>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</si>
  <si>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</si>
  <si>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</si>
  <si>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</si>
  <si>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</si>
  <si>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</si>
  <si>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</si>
  <si>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</si>
  <si>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</si>
  <si>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</si>
  <si>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</si>
  <si>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</si>
  <si>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</si>
  <si>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</si>
  <si>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</si>
  <si>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</si>
  <si>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</si>
  <si>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</si>
  <si>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</si>
  <si>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</si>
  <si>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</si>
  <si>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</si>
  <si>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</si>
  <si>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</si>
  <si>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</si>
  <si>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</si>
  <si>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</si>
  <si>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</si>
  <si>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</si>
  <si>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</si>
  <si>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</si>
  <si>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</si>
  <si>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</si>
  <si>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</si>
  <si>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</si>
  <si>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</si>
  <si>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</si>
  <si>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</si>
  <si>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</si>
  <si>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</si>
  <si>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</si>
  <si>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</si>
  <si>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</si>
  <si>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</si>
  <si>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</si>
  <si>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</si>
  <si>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</si>
  <si>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</si>
  <si>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</si>
  <si>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</si>
  <si>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</si>
  <si>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</si>
  <si>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</si>
  <si>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</si>
  <si>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</si>
  <si>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</si>
  <si>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</si>
  <si>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</si>
  <si>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</si>
  <si>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</si>
  <si>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</si>
  <si>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</si>
  <si>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</si>
  <si>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</si>
  <si>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</si>
  <si>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</si>
  <si>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</si>
  <si>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</si>
  <si>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</si>
  <si>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</si>
  <si>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</si>
  <si>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</si>
  <si>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</si>
  <si>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</si>
  <si>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</si>
  <si>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</si>
  <si>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</si>
  <si>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</si>
  <si>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</si>
  <si>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</si>
  <si>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</si>
  <si>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</si>
  <si>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</si>
  <si>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</si>
  <si>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</si>
  <si>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</si>
  <si>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</si>
  <si>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</si>
  <si>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</si>
  <si>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</si>
  <si>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</si>
  <si>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</si>
  <si>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</si>
  <si>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</si>
  <si>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</si>
  <si>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</si>
  <si>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</si>
  <si>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</si>
  <si>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</si>
  <si>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</si>
  <si>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</si>
  <si>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</si>
  <si>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</si>
  <si>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</si>
  <si>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</si>
  <si>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</si>
  <si>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</si>
  <si>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</si>
  <si>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</si>
  <si>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</si>
  <si>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</si>
  <si>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</si>
  <si>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</si>
  <si>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</si>
  <si>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</si>
  <si>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</si>
  <si>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</si>
  <si>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</si>
  <si>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</si>
  <si>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</si>
  <si>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</si>
  <si>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</si>
  <si>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</si>
  <si>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</si>
  <si>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</si>
  <si>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</si>
  <si>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</si>
  <si>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</si>
  <si>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</si>
  <si>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</si>
  <si>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</si>
  <si>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</si>
  <si>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</si>
  <si>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</si>
  <si>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</si>
  <si>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</si>
  <si>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</si>
  <si>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</si>
  <si>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</si>
  <si>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</si>
  <si>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</si>
  <si>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</si>
  <si>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</si>
  <si>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</si>
  <si>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</si>
  <si>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</si>
  <si>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</si>
  <si>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</si>
  <si>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</si>
  <si>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</si>
  <si>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</si>
  <si>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</si>
  <si>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</si>
  <si>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</si>
  <si>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</si>
  <si>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</si>
  <si>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</si>
  <si>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</si>
  <si>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</si>
  <si>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</si>
  <si>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</si>
  <si>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</si>
  <si>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</si>
  <si>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</si>
  <si>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</si>
  <si>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</si>
  <si>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</si>
  <si>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</si>
  <si>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</si>
  <si>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</si>
  <si>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</si>
  <si>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</si>
  <si>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</si>
  <si>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</si>
  <si>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</si>
  <si>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</si>
  <si>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</si>
  <si>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</si>
  <si>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</si>
  <si>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</si>
  <si>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</si>
  <si>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</si>
  <si>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</si>
  <si>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</si>
  <si>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</si>
  <si>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</si>
  <si>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</si>
  <si>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</si>
  <si>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</si>
  <si>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</si>
  <si>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</si>
  <si>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</si>
  <si>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</si>
  <si>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</si>
  <si>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</si>
  <si>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</si>
  <si>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</si>
  <si>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</si>
  <si>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</si>
  <si>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</si>
  <si>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</si>
  <si>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</si>
  <si>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</si>
  <si>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</si>
  <si>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</si>
  <si>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</si>
  <si>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</si>
  <si>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</si>
  <si>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</si>
  <si>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</si>
  <si>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</si>
  <si>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</si>
  <si>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</si>
  <si>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</si>
  <si>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</si>
  <si>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</si>
  <si>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</si>
  <si>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</si>
  <si>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</si>
  <si>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</si>
  <si>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</si>
  <si>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</si>
  <si>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</si>
  <si>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</si>
  <si>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</si>
  <si>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</si>
  <si>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</si>
  <si>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</si>
  <si>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</si>
  <si>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</si>
  <si>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</si>
  <si>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</si>
  <si>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</si>
  <si>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</si>
  <si>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</si>
  <si>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</si>
  <si>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</si>
  <si>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</si>
  <si>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</si>
  <si>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</si>
  <si>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</si>
  <si>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</si>
  <si>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</si>
  <si>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</si>
  <si>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</si>
  <si>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</si>
  <si>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</si>
  <si>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</si>
  <si>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</si>
  <si>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</si>
  <si>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</si>
  <si>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</si>
  <si>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</si>
  <si>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</si>
  <si>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</si>
  <si>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</si>
  <si>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</si>
  <si>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</si>
  <si>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</si>
  <si>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</si>
  <si>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</si>
  <si>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</si>
  <si>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</si>
  <si>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</si>
  <si>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</si>
  <si>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</si>
  <si>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</si>
  <si>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</si>
  <si>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</si>
  <si>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</si>
  <si>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</si>
  <si>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</si>
  <si>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</si>
  <si>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</si>
  <si>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</si>
  <si>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</si>
  <si>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</si>
  <si>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</si>
  <si>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</si>
  <si>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</si>
  <si>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</si>
  <si>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</si>
  <si>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</si>
  <si>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</si>
  <si>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</si>
  <si>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</si>
  <si>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</si>
  <si>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</si>
  <si>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</si>
  <si>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</si>
  <si>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</si>
  <si>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</si>
  <si>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</si>
  <si>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</si>
  <si>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</si>
  <si>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</si>
  <si>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</si>
  <si>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</si>
  <si>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</si>
  <si>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</si>
  <si>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</si>
  <si>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</si>
  <si>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</si>
  <si>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</si>
  <si>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</si>
  <si>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</si>
  <si>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</si>
  <si>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</si>
  <si>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</si>
  <si>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</si>
  <si>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</si>
  <si>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</si>
  <si>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</si>
  <si>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</si>
  <si>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</si>
  <si>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</si>
  <si>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</si>
  <si>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</si>
  <si>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</si>
  <si>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</si>
  <si>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</si>
  <si>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</si>
  <si>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</si>
  <si>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</si>
  <si>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</si>
  <si>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</si>
  <si>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</si>
  <si>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</si>
  <si>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</si>
  <si>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</si>
  <si>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</si>
  <si>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</si>
  <si>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</si>
  <si>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</si>
  <si>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</si>
  <si>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</si>
  <si>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</si>
  <si>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</si>
  <si>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</si>
  <si>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</si>
  <si>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</si>
  <si>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</si>
  <si>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</si>
  <si>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</si>
  <si>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</si>
  <si>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</si>
  <si>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</si>
  <si>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</si>
  <si>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</si>
  <si>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</si>
  <si>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</si>
  <si>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</si>
  <si>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</si>
  <si>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</si>
  <si>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</si>
  <si>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</si>
  <si>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</si>
  <si>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</si>
  <si>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</si>
  <si>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</si>
  <si>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</si>
  <si>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</si>
  <si>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</si>
  <si>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</si>
  <si>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</si>
  <si>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</si>
  <si>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</si>
  <si>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</si>
  <si>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</si>
  <si>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</si>
  <si>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</si>
  <si>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</si>
  <si>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</si>
  <si>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</si>
  <si>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</si>
  <si>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</si>
  <si>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</si>
  <si>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</si>
  <si>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</si>
  <si>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</si>
  <si>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</si>
  <si>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</si>
  <si>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</si>
  <si>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</si>
  <si>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</si>
  <si>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</si>
  <si>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</si>
  <si>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</si>
  <si>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</si>
  <si>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</si>
  <si>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</si>
  <si>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</si>
  <si>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</si>
  <si>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</si>
  <si>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</si>
  <si>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</si>
  <si>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</si>
  <si>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</si>
  <si>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</si>
  <si>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</si>
  <si>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</si>
  <si>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</si>
  <si>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</si>
  <si>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</si>
  <si>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</si>
  <si>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</si>
  <si>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</si>
  <si>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</si>
  <si>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</si>
  <si>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</si>
  <si>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</si>
  <si>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</si>
  <si>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</si>
  <si>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</si>
  <si>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</si>
  <si>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</si>
  <si>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</si>
  <si>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</si>
  <si>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</si>
  <si>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</si>
  <si>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</si>
  <si>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</si>
  <si>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</si>
  <si>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</si>
  <si>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</si>
  <si>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</si>
  <si>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</si>
  <si>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</si>
  <si>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</si>
  <si>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</si>
  <si>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</si>
  <si>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</si>
  <si>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</si>
  <si>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</si>
  <si>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</si>
  <si>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</si>
  <si>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</si>
  <si>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</si>
  <si>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</si>
  <si>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</si>
  <si>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</si>
  <si>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</si>
  <si>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</si>
  <si>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</si>
  <si>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</si>
  <si>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</si>
  <si>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</si>
  <si>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</si>
  <si>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</si>
  <si>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</si>
  <si>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</si>
  <si>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</si>
  <si>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</si>
  <si>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</si>
  <si>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</si>
  <si>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</si>
  <si>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</si>
  <si>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</si>
  <si>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</si>
  <si>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</si>
  <si>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</si>
  <si>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</si>
  <si>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</si>
  <si>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</si>
  <si>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</si>
  <si>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</si>
  <si>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</si>
  <si>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</si>
  <si>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</si>
  <si>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</si>
  <si>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</si>
  <si>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</si>
  <si>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</si>
  <si>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</si>
  <si>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</si>
  <si>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</si>
  <si>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</si>
  <si>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</si>
  <si>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</si>
  <si>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</si>
  <si>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</si>
  <si>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</si>
  <si>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</si>
  <si>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</si>
  <si>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</si>
  <si>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</si>
  <si>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</si>
  <si>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</si>
  <si>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</si>
  <si>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</si>
  <si>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</si>
  <si>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</si>
  <si>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</si>
  <si>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</si>
  <si>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</si>
  <si>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</si>
  <si>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</si>
  <si>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</si>
  <si>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</si>
  <si>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</si>
  <si>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</si>
  <si>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</si>
  <si>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</si>
  <si>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</si>
  <si>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</si>
  <si>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</si>
  <si>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</si>
  <si>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</si>
  <si>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</si>
  <si>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</si>
  <si>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</si>
  <si>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</si>
  <si>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</si>
  <si>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</si>
  <si>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</si>
  <si>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</si>
  <si>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</si>
  <si>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</si>
  <si>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</si>
  <si>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</si>
  <si>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</si>
  <si>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</si>
  <si>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</si>
  <si>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</si>
  <si>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</si>
  <si>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</si>
  <si>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</si>
  <si>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</si>
  <si>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</si>
  <si>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</si>
  <si>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</si>
  <si>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</si>
  <si>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</si>
  <si>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</si>
  <si>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</si>
  <si>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</si>
  <si>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</si>
  <si>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</si>
  <si>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</si>
  <si>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</si>
  <si>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</si>
  <si>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</si>
  <si>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</si>
  <si>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</si>
  <si>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</si>
  <si>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</si>
  <si>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</si>
  <si>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</si>
  <si>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</si>
  <si>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</si>
  <si>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</si>
  <si>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</si>
  <si>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</si>
  <si>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</si>
  <si>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</si>
  <si>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</si>
  <si>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</si>
  <si>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</si>
  <si>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</si>
  <si>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</si>
  <si>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</si>
  <si>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</si>
  <si>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</si>
  <si>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</si>
  <si>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</si>
  <si>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</si>
  <si>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</si>
  <si>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</si>
  <si>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</si>
  <si>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</si>
  <si>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</si>
  <si>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</si>
  <si>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</si>
  <si>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</si>
  <si>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</si>
  <si>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</si>
  <si>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</si>
  <si>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</si>
  <si>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</si>
  <si>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</si>
  <si>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</si>
  <si>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</si>
  <si>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</si>
  <si>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</si>
  <si>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</si>
  <si>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</si>
  <si>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</si>
  <si>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</si>
  <si>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</si>
  <si>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</si>
  <si>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</si>
  <si>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</si>
  <si>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</si>
  <si>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</si>
  <si>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</si>
  <si>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</si>
  <si>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</si>
  <si>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</si>
  <si>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</si>
  <si>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</si>
  <si>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</si>
  <si>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</si>
  <si>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</si>
  <si>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</si>
  <si>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</si>
  <si>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</si>
  <si>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</si>
  <si>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</si>
  <si>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</si>
  <si>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</si>
  <si>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</si>
  <si>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</si>
  <si>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</si>
  <si>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</si>
  <si>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</si>
  <si>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</si>
  <si>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</si>
  <si>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</si>
  <si>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</si>
  <si>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</si>
  <si>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</si>
  <si>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</si>
  <si>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</si>
  <si>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</si>
  <si>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</si>
  <si>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</si>
  <si>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</si>
  <si>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</si>
  <si>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</si>
  <si>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</si>
  <si>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</si>
  <si>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</si>
  <si>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</si>
  <si>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</si>
  <si>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</si>
  <si>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</si>
  <si>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</si>
  <si>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</si>
  <si>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</si>
  <si>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</si>
  <si>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</si>
  <si>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</si>
  <si>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</si>
  <si>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</si>
  <si>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</si>
  <si>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</si>
  <si>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</si>
  <si>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</si>
  <si>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</si>
  <si>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</si>
  <si>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</si>
  <si>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</si>
  <si>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</si>
  <si>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</si>
  <si>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</si>
  <si>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</si>
  <si>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</si>
  <si>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</si>
  <si>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</si>
  <si>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</si>
  <si>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</si>
  <si>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</si>
  <si>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</si>
  <si>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</si>
  <si>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</si>
  <si>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</si>
  <si>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</si>
  <si>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</si>
  <si>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</si>
  <si>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</si>
  <si>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</si>
  <si>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</si>
  <si>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</si>
  <si>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</si>
  <si>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</si>
  <si>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</si>
  <si>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</si>
  <si>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</si>
  <si>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</si>
  <si>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</si>
  <si>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</si>
  <si>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</si>
  <si>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</si>
  <si>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</si>
  <si>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</si>
  <si>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</si>
  <si>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</si>
  <si>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</si>
  <si>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</si>
  <si>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</si>
  <si>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</si>
  <si>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</si>
  <si>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</si>
  <si>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</si>
  <si>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</si>
  <si>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</si>
  <si>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</si>
  <si>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</si>
  <si>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</si>
  <si>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</si>
  <si>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</si>
  <si>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</si>
  <si>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</si>
  <si>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</si>
  <si>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</si>
  <si>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</si>
  <si>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</si>
  <si>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</si>
  <si>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</si>
  <si>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</si>
  <si>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</si>
  <si>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</si>
  <si>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</si>
  <si>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</si>
  <si>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</si>
  <si>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</si>
  <si>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</si>
  <si>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</si>
  <si>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</si>
  <si>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</si>
  <si>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</si>
  <si>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</si>
  <si>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</si>
  <si>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</si>
  <si>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</si>
  <si>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</si>
  <si>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</si>
  <si>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</si>
  <si>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</si>
  <si>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</si>
  <si>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</si>
  <si>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</si>
  <si>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</si>
  <si>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</si>
  <si>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</si>
  <si>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</si>
  <si>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</si>
  <si>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</si>
  <si>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</si>
  <si>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</si>
  <si>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</si>
  <si>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</si>
  <si>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</si>
  <si>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</si>
  <si>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</si>
  <si>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</si>
  <si>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</si>
  <si>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</si>
  <si>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</si>
  <si>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</si>
  <si>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</si>
  <si>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</si>
  <si>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</si>
  <si>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</si>
  <si>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</si>
  <si>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</si>
  <si>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</si>
  <si>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</si>
  <si>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</si>
  <si>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</si>
  <si>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</si>
  <si>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</si>
  <si>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</si>
  <si>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</si>
  <si>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</si>
  <si>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</si>
  <si>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</si>
  <si>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</si>
  <si>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</si>
  <si>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</si>
  <si>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</si>
  <si>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</si>
  <si>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</si>
  <si>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</si>
  <si>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</si>
  <si>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</si>
  <si>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</si>
  <si>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</si>
  <si>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</si>
  <si>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</si>
  <si>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</si>
  <si>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</si>
  <si>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</si>
  <si>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</si>
  <si>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</si>
  <si>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</si>
  <si>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</si>
  <si>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</si>
  <si>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</si>
  <si>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</si>
  <si>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</si>
  <si>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</si>
  <si>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</si>
  <si>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</si>
  <si>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</si>
  <si>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</si>
  <si>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</si>
  <si>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</si>
  <si>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</si>
  <si>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</si>
  <si>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</si>
  <si>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</si>
  <si>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</si>
  <si>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</si>
  <si>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</si>
  <si>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</si>
  <si>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</si>
  <si>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</si>
  <si>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</si>
  <si>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</si>
  <si>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</si>
  <si>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</si>
  <si>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</si>
  <si>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</si>
  <si>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</si>
  <si>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</si>
  <si>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</si>
  <si>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</si>
  <si>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</si>
  <si>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</si>
  <si>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</si>
  <si>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</si>
  <si>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</si>
  <si>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</si>
  <si>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</si>
  <si>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</si>
  <si>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</si>
  <si>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</si>
  <si>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</si>
  <si>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</si>
  <si>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</si>
  <si>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</si>
  <si>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</si>
  <si>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</si>
  <si>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</si>
  <si>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</si>
  <si>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</si>
  <si>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</si>
  <si>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</si>
  <si>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</si>
  <si>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</si>
  <si>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</si>
  <si>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</si>
  <si>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</si>
  <si>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</si>
  <si>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</si>
  <si>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</si>
  <si>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</si>
  <si>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</si>
  <si>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</si>
  <si>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</si>
  <si>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</si>
  <si>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</si>
  <si>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</si>
  <si>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</si>
  <si>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</si>
  <si>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</si>
  <si>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</si>
  <si>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</si>
  <si>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</si>
  <si>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</si>
  <si>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</si>
  <si>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</si>
  <si>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</si>
  <si>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</si>
  <si>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</si>
  <si>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</si>
  <si>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</si>
  <si>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</si>
  <si>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</si>
  <si>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</si>
  <si>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</si>
  <si>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</si>
  <si>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</si>
  <si>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</si>
  <si>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</si>
  <si>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</si>
  <si>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</si>
  <si>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</si>
  <si>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</si>
  <si>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</si>
  <si>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</si>
  <si>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</si>
  <si>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</si>
  <si>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</si>
  <si>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</si>
  <si>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</si>
  <si>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</si>
  <si>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</si>
  <si>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</si>
  <si>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</si>
  <si>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</si>
  <si>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</si>
  <si>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</si>
  <si>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</si>
  <si>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</si>
  <si>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</si>
  <si>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</si>
  <si>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</si>
  <si>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</si>
  <si>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</si>
  <si>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</si>
  <si>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</si>
  <si>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</si>
  <si>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</si>
  <si>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</si>
  <si>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</si>
  <si>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</si>
  <si>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</si>
  <si>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</si>
  <si>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</si>
  <si>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</si>
  <si>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</si>
  <si>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</si>
  <si>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</si>
  <si>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</si>
  <si>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</si>
  <si>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</si>
  <si>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</si>
  <si>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</si>
  <si>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</si>
  <si>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</si>
  <si>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</si>
  <si>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</si>
  <si>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</si>
  <si>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</si>
  <si>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</si>
  <si>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</si>
  <si>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</si>
  <si>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</si>
  <si>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</si>
  <si>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</si>
  <si>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</si>
  <si>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</si>
  <si>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</si>
  <si>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</si>
  <si>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</si>
  <si>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</si>
  <si>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</si>
  <si>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</si>
  <si>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</si>
  <si>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</si>
  <si>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</si>
  <si>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</si>
  <si>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</si>
  <si>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</si>
  <si>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</si>
  <si>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</si>
  <si>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</si>
  <si>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</si>
  <si>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</si>
  <si>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</si>
  <si>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</si>
  <si>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</si>
  <si>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</si>
  <si>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</si>
  <si>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</si>
  <si>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</si>
  <si>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</si>
  <si>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</si>
  <si>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</si>
  <si>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</si>
  <si>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</si>
  <si>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</si>
  <si>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</si>
  <si>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</si>
  <si>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</si>
  <si>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</si>
  <si>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</si>
  <si>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</si>
  <si>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</si>
  <si>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</si>
  <si>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</si>
  <si>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</si>
  <si>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</si>
  <si>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</si>
  <si>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</si>
  <si>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</si>
  <si>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</si>
  <si>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</si>
  <si>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</si>
  <si>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</si>
  <si>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</si>
  <si>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</si>
  <si>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</si>
  <si>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</si>
  <si>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</si>
  <si>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</si>
  <si>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</si>
  <si>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</si>
  <si>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</si>
  <si>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</si>
  <si>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</si>
  <si>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</si>
  <si>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</si>
  <si>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</si>
  <si>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</si>
  <si>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</si>
  <si>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</si>
  <si>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</si>
  <si>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</si>
  <si>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</si>
  <si>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</si>
  <si>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</si>
  <si>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</si>
  <si>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</si>
  <si>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</si>
  <si>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</si>
  <si>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</si>
  <si>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</si>
  <si>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</si>
  <si>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</si>
  <si>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</si>
  <si>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</si>
  <si>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</si>
  <si>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</si>
  <si>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</si>
  <si>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</si>
  <si>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</si>
  <si>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</si>
  <si>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</si>
  <si>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</si>
  <si>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</si>
  <si>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</si>
  <si>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</si>
  <si>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</si>
  <si>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</si>
  <si>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</si>
  <si>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</si>
  <si>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</si>
  <si>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</si>
  <si>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</si>
  <si>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</si>
  <si>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</si>
  <si>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</si>
  <si>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</si>
  <si>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</si>
  <si>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</si>
  <si>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</si>
  <si>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</si>
  <si>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</si>
  <si>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</si>
  <si>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</si>
  <si>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</si>
  <si>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</si>
  <si>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</si>
  <si>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</si>
  <si>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</si>
  <si>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</si>
  <si>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</si>
  <si>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</si>
  <si>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</si>
  <si>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</si>
  <si>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</si>
  <si>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</si>
  <si>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</si>
  <si>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</si>
  <si>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</si>
  <si>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</si>
  <si>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</si>
  <si>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</si>
  <si>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</si>
  <si>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</si>
  <si>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</si>
  <si>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</si>
  <si>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</si>
  <si>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</si>
  <si>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</si>
  <si>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</si>
  <si>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</si>
  <si>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</si>
  <si>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</si>
  <si>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</si>
  <si>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</si>
  <si>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</si>
  <si>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</si>
  <si>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</si>
  <si>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</si>
  <si>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</si>
  <si>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</si>
  <si>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</si>
  <si>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</si>
  <si>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</si>
  <si>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</si>
  <si>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</si>
  <si>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</si>
  <si>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</si>
  <si>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</si>
  <si>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</si>
  <si>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</si>
  <si>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</si>
  <si>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</si>
  <si>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</si>
  <si>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</si>
  <si>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</si>
  <si>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</si>
  <si>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</si>
  <si>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</si>
  <si>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</si>
  <si>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</si>
  <si>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</si>
  <si>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</si>
  <si>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</si>
  <si>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</si>
  <si>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</si>
  <si>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</si>
  <si>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</si>
  <si>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</si>
  <si>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</si>
  <si>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</si>
  <si>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</si>
  <si>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</si>
  <si>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</si>
  <si>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</si>
  <si>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</si>
  <si>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</si>
  <si>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</si>
  <si>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</si>
  <si>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</si>
  <si>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</si>
  <si>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</si>
  <si>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</si>
  <si>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</si>
  <si>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</si>
  <si>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</si>
  <si>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</si>
  <si>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</si>
  <si>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</si>
  <si>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</si>
  <si>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</si>
  <si>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</si>
  <si>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</si>
  <si>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</si>
  <si>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</si>
  <si>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</si>
  <si>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</si>
  <si>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</si>
  <si>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</si>
  <si>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</si>
  <si>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</si>
  <si>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</si>
  <si>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</si>
  <si>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</si>
  <si>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</si>
  <si>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</si>
  <si>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</si>
  <si>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</si>
  <si>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</si>
  <si>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</si>
  <si>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</si>
  <si>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</si>
  <si>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</si>
  <si>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</si>
  <si>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</si>
  <si>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</si>
  <si>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</si>
  <si>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</si>
  <si>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</si>
  <si>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</si>
  <si>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</si>
  <si>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</si>
  <si>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</si>
  <si>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</si>
  <si>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</si>
  <si>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</si>
  <si>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</si>
  <si>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</si>
  <si>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</si>
  <si>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</si>
  <si>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</si>
  <si>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</si>
  <si>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</si>
  <si>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</si>
  <si>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</si>
  <si>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</si>
  <si>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</si>
  <si>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</si>
  <si>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</si>
  <si>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</si>
  <si>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</si>
  <si>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</si>
  <si>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</si>
  <si>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</si>
  <si>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</si>
  <si>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</si>
  <si>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</si>
  <si>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</si>
  <si>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</si>
  <si>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</si>
  <si>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</si>
  <si>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</si>
  <si>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</si>
  <si>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</si>
  <si>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</si>
  <si>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</si>
  <si>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</si>
  <si>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</si>
  <si>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</si>
  <si>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</si>
  <si>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</si>
  <si>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</si>
  <si>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</si>
  <si>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</si>
  <si>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</si>
  <si>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</si>
  <si>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</si>
  <si>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</si>
  <si>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</si>
  <si>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</si>
  <si>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</si>
  <si>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</si>
  <si>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</si>
  <si>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</si>
  <si>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</si>
  <si>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</si>
  <si>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</si>
  <si>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</si>
  <si>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</si>
  <si>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</si>
  <si>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</si>
  <si>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</si>
  <si>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</si>
  <si>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</si>
  <si>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</si>
  <si>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</si>
  <si>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</si>
  <si>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</si>
  <si>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</si>
  <si>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</si>
  <si>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</si>
  <si>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</si>
  <si>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</si>
  <si>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</si>
  <si>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</si>
  <si>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</si>
  <si>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</si>
  <si>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</si>
  <si>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</si>
  <si>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</si>
  <si>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</si>
  <si>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</si>
  <si>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</si>
  <si>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</si>
  <si>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</si>
  <si>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</si>
  <si>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</si>
  <si>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</si>
  <si>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</si>
  <si>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</si>
  <si>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</si>
  <si>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</si>
  <si>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</si>
  <si>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</si>
  <si>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</si>
  <si>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</si>
  <si>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</si>
  <si>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</si>
  <si>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</si>
  <si>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</si>
  <si>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</si>
  <si>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</si>
  <si>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</si>
  <si>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</si>
  <si>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</si>
  <si>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</si>
  <si>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</si>
  <si>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</si>
  <si>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</si>
  <si>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</si>
  <si>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</si>
  <si>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</si>
  <si>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</si>
  <si>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</si>
  <si>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</si>
  <si>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</si>
  <si>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</si>
  <si>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</si>
  <si>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</si>
  <si>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</si>
  <si>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</si>
  <si>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</si>
  <si>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</si>
  <si>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</si>
  <si>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</si>
  <si>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</si>
  <si>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</si>
  <si>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</si>
  <si>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</si>
  <si>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</si>
  <si>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</si>
  <si>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</si>
  <si>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</si>
  <si>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</si>
  <si>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</si>
  <si>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</si>
  <si>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</si>
  <si>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</si>
  <si>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</si>
  <si>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</si>
  <si>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</si>
  <si>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</si>
  <si>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</si>
  <si>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</si>
  <si>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</si>
  <si>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</si>
  <si>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</si>
  <si>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</si>
  <si>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</si>
  <si>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</si>
  <si>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</si>
  <si>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</si>
  <si>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</si>
  <si>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</si>
  <si>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</si>
  <si>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</si>
  <si>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</si>
  <si>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</si>
  <si>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</si>
  <si>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</si>
  <si>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</si>
  <si>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</si>
  <si>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</si>
  <si>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</si>
  <si>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</si>
  <si>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</si>
  <si>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</si>
  <si>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</si>
  <si>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</si>
  <si>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</si>
  <si>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</si>
  <si>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</si>
  <si>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</si>
  <si>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</si>
  <si>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</si>
  <si>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</si>
  <si>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</si>
  <si>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</si>
  <si>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</si>
  <si>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</si>
  <si>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</si>
  <si>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</si>
  <si>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</si>
  <si>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</si>
  <si>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</si>
  <si>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</si>
  <si>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</si>
  <si>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</si>
  <si>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</si>
  <si>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</si>
  <si>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</si>
  <si>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</si>
  <si>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</si>
  <si>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</si>
  <si>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</si>
  <si>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</si>
  <si>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</si>
  <si>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</si>
  <si>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</si>
  <si>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</si>
  <si>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</si>
  <si>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</si>
  <si>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</si>
  <si>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</si>
  <si>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</si>
  <si>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</si>
  <si>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</si>
  <si>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</si>
  <si>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</si>
  <si>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</si>
  <si>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</si>
  <si>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</si>
  <si>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</si>
  <si>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</si>
  <si>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</si>
  <si>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</si>
  <si>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</si>
  <si>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</si>
  <si>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</si>
  <si>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</si>
  <si>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</si>
  <si>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</si>
  <si>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</si>
  <si>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</si>
  <si>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</si>
  <si>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</si>
  <si>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</si>
  <si>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</si>
  <si>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</si>
  <si>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</si>
  <si>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</si>
  <si>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</si>
  <si>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</si>
  <si>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</si>
  <si>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</si>
  <si>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</si>
  <si>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</si>
  <si>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</si>
  <si>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</si>
  <si>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</si>
  <si>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</si>
  <si>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</si>
  <si>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</si>
  <si>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</si>
  <si>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</si>
  <si>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</si>
  <si>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</si>
  <si>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</si>
  <si>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</si>
  <si>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</si>
  <si>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</si>
  <si>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</si>
  <si>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</si>
  <si>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</si>
  <si>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</si>
  <si>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</si>
  <si>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</si>
  <si>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</si>
  <si>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</si>
  <si>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</si>
  <si>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</si>
  <si>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</si>
  <si>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</si>
  <si>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</si>
  <si>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</si>
  <si>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</si>
  <si>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</si>
  <si>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</si>
  <si>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</si>
  <si>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</si>
  <si>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</si>
  <si>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</si>
  <si>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</si>
  <si>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</si>
  <si>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</si>
  <si>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</si>
  <si>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</si>
  <si>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</si>
  <si>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</si>
  <si>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</si>
  <si>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</si>
  <si>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</si>
  <si>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</si>
  <si>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</si>
  <si>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</si>
  <si>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</si>
  <si>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</si>
  <si>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</si>
  <si>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</si>
  <si>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</si>
  <si>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</si>
  <si>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</si>
  <si>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</si>
  <si>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</si>
  <si>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</si>
  <si>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</si>
  <si>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</si>
  <si>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</si>
  <si>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</si>
  <si>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</si>
  <si>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</si>
  <si>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</si>
  <si>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</si>
  <si>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</si>
  <si>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</si>
  <si>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</si>
  <si>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</si>
  <si>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</si>
  <si>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</si>
  <si>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</si>
  <si>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</si>
  <si>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</si>
  <si>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</si>
  <si>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</si>
  <si>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</si>
  <si>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</si>
  <si>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</si>
  <si>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</si>
  <si>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</si>
  <si>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</si>
  <si>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</si>
  <si>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</si>
  <si>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</si>
  <si>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</si>
  <si>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</si>
  <si>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</si>
  <si>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</si>
  <si>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</si>
  <si>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</si>
  <si>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</si>
  <si>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</si>
  <si>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</si>
  <si>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</si>
  <si>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</si>
  <si>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</si>
  <si>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</si>
  <si>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</si>
  <si>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</si>
  <si>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</si>
  <si>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</si>
  <si>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</si>
  <si>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</si>
  <si>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</si>
  <si>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</si>
  <si>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</si>
  <si>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</si>
  <si>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</si>
  <si>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</si>
  <si>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</si>
  <si>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</si>
  <si>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</si>
  <si>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</si>
  <si>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</si>
  <si>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</si>
  <si>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</si>
  <si>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</si>
  <si>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</si>
  <si>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</si>
  <si>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</si>
  <si>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</si>
  <si>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</si>
  <si>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</si>
  <si>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</si>
  <si>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</si>
  <si>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</si>
  <si>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</si>
  <si>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</si>
  <si>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</si>
  <si>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</si>
  <si>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</si>
  <si>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</si>
  <si>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</si>
  <si>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</si>
  <si>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</si>
  <si>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</si>
  <si>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</si>
  <si>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</si>
  <si>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</si>
  <si>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</si>
  <si>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</si>
  <si>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</si>
  <si>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</si>
  <si>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</si>
  <si>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</si>
  <si>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</si>
  <si>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</si>
  <si>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</si>
  <si>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</si>
  <si>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</si>
  <si>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</si>
  <si>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</si>
  <si>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</si>
  <si>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</si>
  <si>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</si>
  <si>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</si>
  <si>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</si>
  <si>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</si>
  <si>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</si>
  <si>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</si>
  <si>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</si>
  <si>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</si>
  <si>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</si>
  <si>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</si>
  <si>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</si>
  <si>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</si>
  <si>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</si>
  <si>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</si>
  <si>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</si>
  <si>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</si>
  <si>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</si>
  <si>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</si>
  <si>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</si>
  <si>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</si>
  <si>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</si>
  <si>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</si>
  <si>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</si>
  <si>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</si>
  <si>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</si>
  <si>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</si>
  <si>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</si>
  <si>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</si>
  <si>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</si>
  <si>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</si>
  <si>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</si>
  <si>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</si>
  <si>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</si>
  <si>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</si>
  <si>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</si>
  <si>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</si>
  <si>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</si>
  <si>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</si>
  <si>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</si>
  <si>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</si>
  <si>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</si>
  <si>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</si>
  <si>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</si>
  <si>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</si>
  <si>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</si>
  <si>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</si>
  <si>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</si>
  <si>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</si>
  <si>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</si>
  <si>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</si>
  <si>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</si>
  <si>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</si>
  <si>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</si>
  <si>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</si>
  <si>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</si>
  <si>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</si>
  <si>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</si>
  <si>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</si>
  <si>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</si>
  <si>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</si>
  <si>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</si>
  <si>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</si>
  <si>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</si>
  <si>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</si>
  <si>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</si>
  <si>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</si>
  <si>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</si>
  <si>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</si>
  <si>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</si>
  <si>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</si>
  <si>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</si>
  <si>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</si>
  <si>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</si>
  <si>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</si>
  <si>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</si>
  <si>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</si>
  <si>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</si>
  <si>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</si>
  <si>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</si>
  <si>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</si>
  <si>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</si>
  <si>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</si>
  <si>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</si>
  <si>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</si>
  <si>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</si>
  <si>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</si>
  <si>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</si>
  <si>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</si>
  <si>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</si>
  <si>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</si>
  <si>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</si>
  <si>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</si>
  <si>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</si>
  <si>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</si>
  <si>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</si>
  <si>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</si>
  <si>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</si>
  <si>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</si>
  <si>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</si>
  <si>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</si>
  <si>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</si>
  <si>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</si>
  <si>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</si>
  <si>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</si>
  <si>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</si>
  <si>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</si>
  <si>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</si>
  <si>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</si>
  <si>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</si>
  <si>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</si>
  <si>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</si>
  <si>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</si>
  <si>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</si>
  <si>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</si>
  <si>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</si>
  <si>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</si>
  <si>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</si>
  <si>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</si>
  <si>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</si>
  <si>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</si>
  <si>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</si>
  <si>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</si>
  <si>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</si>
  <si>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</si>
  <si>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</si>
  <si>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</si>
  <si>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</si>
  <si>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</si>
  <si>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</si>
  <si>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</si>
  <si>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</si>
  <si>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</si>
  <si>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</si>
  <si>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</si>
  <si>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</si>
  <si>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</si>
  <si>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</si>
  <si>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</si>
  <si>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</si>
  <si>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</si>
  <si>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</si>
  <si>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</si>
  <si>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</si>
  <si>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</si>
  <si>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</si>
  <si>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</si>
  <si>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</si>
  <si>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</si>
  <si>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</si>
  <si>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</si>
  <si>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</si>
  <si>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</si>
  <si>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</si>
  <si>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</si>
  <si>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</si>
  <si>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</si>
  <si>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</si>
  <si>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</si>
  <si>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</si>
  <si>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</si>
  <si>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</si>
  <si>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</si>
  <si>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</si>
  <si>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</si>
  <si>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</si>
  <si>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</si>
  <si>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</si>
  <si>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</si>
  <si>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</si>
  <si>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</si>
  <si>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</si>
  <si>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</si>
  <si>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</si>
  <si>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</si>
  <si>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</si>
  <si>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</si>
  <si>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</si>
  <si>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</si>
  <si>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</si>
  <si>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</si>
  <si>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</si>
  <si>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</si>
  <si>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</si>
  <si>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</si>
  <si>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</si>
  <si>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</si>
  <si>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</si>
  <si>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</si>
  <si>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</si>
  <si>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</si>
  <si>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</si>
  <si>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</si>
  <si>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</si>
  <si>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</si>
  <si>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</si>
  <si>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</si>
  <si>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</si>
  <si>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</si>
  <si>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</si>
  <si>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</si>
  <si>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</si>
  <si>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</si>
  <si>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</si>
  <si>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</si>
  <si>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</si>
  <si>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</si>
  <si>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</si>
  <si>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</si>
  <si>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</si>
  <si>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</si>
  <si>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</si>
  <si>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</si>
  <si>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</si>
  <si>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</si>
  <si>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</si>
  <si>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</si>
  <si>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</si>
  <si>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</si>
  <si>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</si>
  <si>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</si>
  <si>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</si>
  <si>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</si>
  <si>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</si>
  <si>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</si>
  <si>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</si>
  <si>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</si>
  <si>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</si>
  <si>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</si>
  <si>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</si>
  <si>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</si>
  <si>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</si>
  <si>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</si>
  <si>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</si>
  <si>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</si>
  <si>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</si>
  <si>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</si>
  <si>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</si>
  <si>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</si>
  <si>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</si>
  <si>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</si>
  <si>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</si>
  <si>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</si>
  <si>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</si>
  <si>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</si>
  <si>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</si>
  <si>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</si>
  <si>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</si>
  <si>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</si>
  <si>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</si>
  <si>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</si>
  <si>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</si>
  <si>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</si>
  <si>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</si>
  <si>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</si>
  <si>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</si>
  <si>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</si>
  <si>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</si>
  <si>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</si>
  <si>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</si>
  <si>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</si>
  <si>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</si>
  <si>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</si>
  <si>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</si>
  <si>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</si>
  <si>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</si>
  <si>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</si>
  <si>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</si>
  <si>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</si>
  <si>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</si>
  <si>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</si>
  <si>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</si>
  <si>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</si>
  <si>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</si>
  <si>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</si>
  <si>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</si>
  <si>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</si>
  <si>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</si>
  <si>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</si>
  <si>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</si>
  <si>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</si>
  <si>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</si>
  <si>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</si>
  <si>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</si>
  <si>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</si>
  <si>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</si>
  <si>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</si>
  <si>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</si>
  <si>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</si>
  <si>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</si>
  <si>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</si>
  <si>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</si>
  <si>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</si>
  <si>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</si>
  <si>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</si>
  <si>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</si>
  <si>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</si>
  <si>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</si>
  <si>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</si>
  <si>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</si>
  <si>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</si>
  <si>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</si>
  <si>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</si>
  <si>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</si>
  <si>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</si>
  <si>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</si>
  <si>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</si>
  <si>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</si>
  <si>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</si>
  <si>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</si>
  <si>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</si>
  <si>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</si>
  <si>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</si>
  <si>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</si>
  <si>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</si>
  <si>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</si>
  <si>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</si>
  <si>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</si>
  <si>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</si>
  <si>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</si>
  <si>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</si>
  <si>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</si>
  <si>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</si>
  <si>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</si>
  <si>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</si>
  <si>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</si>
  <si>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</si>
  <si>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</si>
  <si>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</si>
  <si>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</si>
  <si>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</si>
  <si>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</si>
  <si>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</si>
  <si>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</si>
  <si>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</si>
  <si>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</si>
  <si>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</si>
  <si>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</si>
  <si>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</si>
  <si>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</si>
  <si>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</si>
  <si>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</si>
  <si>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</si>
  <si>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</si>
  <si>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</si>
  <si>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</si>
  <si>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</si>
  <si>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</si>
  <si>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</si>
  <si>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</si>
  <si>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</si>
  <si>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</si>
  <si>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</si>
  <si>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</si>
  <si>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</si>
  <si>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</si>
  <si>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</si>
  <si>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</si>
  <si>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</si>
  <si>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</si>
  <si>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</si>
  <si>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</si>
  <si>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</si>
  <si>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</si>
  <si>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</si>
  <si>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</si>
  <si>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</si>
  <si>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</si>
  <si>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</si>
  <si>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</si>
  <si>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</si>
  <si>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</si>
  <si>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</si>
  <si>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</si>
  <si>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</si>
  <si>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</si>
  <si>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</si>
  <si>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</si>
  <si>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</si>
  <si>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</si>
  <si>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</si>
  <si>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</si>
  <si>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</si>
  <si>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</si>
  <si>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</si>
  <si>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</si>
  <si>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</si>
  <si>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</si>
  <si>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</si>
  <si>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</si>
  <si>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</si>
  <si>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</si>
  <si>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</si>
  <si>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</si>
  <si>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</si>
  <si>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</si>
  <si>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</si>
  <si>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</si>
  <si>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</si>
  <si>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</si>
  <si>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</si>
  <si>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</si>
  <si>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</si>
  <si>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</si>
  <si>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</si>
  <si>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</si>
  <si>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</si>
  <si>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</si>
  <si>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</si>
  <si>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</si>
  <si>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</si>
  <si>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</si>
  <si>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</si>
  <si>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</si>
  <si>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</si>
  <si>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</si>
  <si>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</si>
  <si>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</si>
  <si>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</si>
  <si>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</si>
  <si>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</si>
  <si>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</si>
  <si>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</si>
  <si>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</si>
  <si>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</si>
  <si>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</si>
  <si>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</si>
  <si>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</si>
  <si>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</si>
  <si>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</si>
  <si>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</si>
  <si>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</si>
  <si>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</si>
  <si>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</si>
  <si>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</si>
  <si>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</si>
  <si>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</si>
  <si>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</si>
  <si>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</si>
  <si>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</si>
  <si>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</si>
  <si>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</si>
  <si>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</si>
  <si>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</si>
  <si>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</si>
  <si>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</si>
  <si>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</si>
  <si>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</si>
  <si>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</si>
  <si>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</si>
  <si>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</si>
  <si>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</si>
  <si>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</si>
  <si>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</si>
  <si>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</si>
  <si>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</si>
  <si>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</si>
  <si>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</si>
  <si>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</si>
  <si>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</si>
  <si>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</si>
  <si>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</si>
  <si>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</si>
  <si>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</si>
  <si>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</si>
  <si>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</si>
  <si>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</si>
  <si>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</si>
  <si>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</si>
  <si>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</si>
  <si>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</si>
  <si>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</si>
  <si>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</si>
  <si>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</si>
  <si>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</si>
  <si>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</si>
  <si>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</si>
  <si>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</si>
  <si>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</si>
  <si>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</si>
  <si>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</si>
  <si>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</si>
  <si>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</si>
  <si>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</si>
  <si>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</si>
  <si>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</si>
  <si>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</si>
  <si>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</si>
  <si>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</si>
  <si>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</si>
  <si>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</si>
  <si>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</si>
  <si>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</si>
  <si>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</si>
  <si>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</si>
  <si>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</si>
  <si>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</si>
  <si>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</si>
  <si>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</si>
  <si>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</si>
  <si>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</si>
  <si>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</si>
  <si>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</si>
  <si>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</si>
  <si>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</si>
  <si>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</si>
  <si>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</si>
  <si>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</si>
  <si>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</si>
  <si>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</si>
  <si>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</si>
  <si>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</si>
  <si>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</si>
  <si>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</si>
  <si>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</si>
  <si>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</si>
  <si>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</si>
  <si>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</si>
  <si>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</si>
  <si>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</si>
  <si>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</si>
  <si>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</si>
  <si>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</si>
  <si>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</si>
  <si>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</si>
  <si>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</si>
  <si>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</si>
  <si>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</si>
  <si>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</si>
  <si>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</si>
  <si>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</si>
  <si>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</si>
  <si>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</si>
  <si>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</si>
  <si>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</si>
  <si>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</si>
  <si>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</si>
  <si>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</si>
  <si>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</si>
  <si>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</si>
  <si>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</si>
  <si>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</si>
  <si>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</si>
  <si>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</si>
  <si>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</si>
  <si>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</si>
  <si>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</si>
  <si>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</si>
  <si>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</si>
  <si>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</si>
  <si>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</si>
  <si>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</si>
  <si>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</si>
  <si>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</si>
  <si>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</si>
  <si>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</si>
  <si>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</si>
  <si>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</si>
  <si>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</si>
  <si>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</si>
  <si>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</si>
  <si>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</si>
  <si>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</si>
  <si>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</si>
  <si>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</si>
  <si>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</si>
  <si>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</si>
  <si>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</si>
  <si>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</si>
  <si>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</si>
  <si>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</si>
  <si>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</si>
  <si>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</si>
  <si>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</si>
  <si>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</si>
  <si>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</si>
  <si>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</si>
  <si>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</si>
  <si>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</si>
  <si>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</si>
  <si>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</si>
  <si>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</si>
  <si>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</si>
  <si>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</si>
  <si>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</si>
  <si>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</si>
  <si>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</si>
  <si>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</si>
  <si>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</si>
  <si>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</si>
  <si>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</si>
  <si>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</si>
  <si>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</si>
  <si>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</si>
  <si>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</si>
  <si>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</si>
  <si>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</si>
  <si>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</si>
  <si>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</si>
  <si>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</si>
  <si>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</si>
  <si>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</si>
  <si>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</si>
  <si>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</si>
  <si>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</si>
  <si>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</si>
  <si>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</si>
  <si>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</si>
  <si>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</si>
  <si>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</si>
  <si>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</si>
  <si>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</si>
  <si>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</si>
  <si>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</si>
  <si>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</si>
  <si>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</si>
  <si>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</si>
  <si>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</si>
  <si>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</si>
  <si>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</si>
  <si>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</si>
  <si>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</si>
  <si>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</si>
  <si>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</si>
  <si>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</si>
  <si>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</si>
  <si>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</si>
  <si>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</si>
  <si>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</si>
  <si>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</si>
  <si>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</si>
  <si>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</si>
  <si>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</si>
  <si>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</si>
  <si>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</si>
  <si>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</si>
  <si>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</si>
  <si>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</si>
  <si>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</si>
  <si>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</si>
  <si>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</si>
  <si>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</si>
  <si>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</si>
  <si>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</si>
  <si>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</si>
  <si>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</si>
  <si>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</si>
  <si>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</si>
  <si>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</si>
  <si>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</si>
  <si>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</si>
  <si>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</si>
  <si>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</si>
  <si>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</si>
  <si>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</si>
  <si>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</si>
  <si>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</si>
  <si>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</si>
  <si>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</si>
  <si>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</si>
  <si>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</si>
  <si>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</si>
  <si>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</si>
  <si>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</si>
  <si>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</si>
  <si>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</si>
  <si>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</si>
  <si>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</si>
  <si>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</si>
  <si>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</si>
  <si>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</si>
  <si>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</si>
  <si>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</si>
  <si>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</si>
  <si>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</si>
  <si>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</si>
  <si>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</si>
  <si>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</si>
  <si>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</si>
  <si>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</si>
  <si>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</si>
  <si>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</si>
  <si>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</si>
  <si>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</si>
  <si>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</si>
  <si>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</si>
  <si>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</si>
  <si>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</si>
  <si>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</si>
  <si>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</si>
  <si>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</si>
  <si>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</si>
  <si>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</si>
  <si>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</si>
  <si>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</si>
  <si>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</si>
  <si>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</si>
  <si>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</si>
  <si>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</si>
  <si>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</si>
  <si>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</si>
  <si>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</si>
  <si>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</si>
  <si>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</si>
  <si>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</si>
  <si>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</si>
  <si>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</si>
  <si>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</si>
  <si>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</si>
  <si>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</si>
  <si>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</si>
  <si>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</si>
  <si>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</si>
  <si>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</si>
  <si>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</si>
  <si>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</si>
  <si>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</si>
  <si>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</si>
  <si>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</si>
  <si>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</si>
  <si>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</si>
  <si>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</si>
  <si>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</si>
  <si>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</si>
  <si>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</si>
  <si>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</si>
  <si>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</si>
  <si>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</si>
  <si>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</si>
  <si>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</si>
  <si>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</si>
  <si>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</si>
  <si>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</si>
  <si>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</si>
  <si>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</si>
  <si>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</si>
  <si>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</si>
  <si>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</si>
  <si>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</si>
  <si>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</si>
  <si>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</si>
  <si>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</si>
  <si>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</si>
  <si>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</si>
  <si>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</si>
  <si>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</si>
  <si>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</si>
  <si>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</si>
  <si>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</si>
  <si>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</si>
  <si>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</si>
  <si>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</si>
  <si>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</si>
  <si>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</si>
  <si>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</si>
  <si>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</si>
  <si>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</si>
  <si>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</si>
  <si>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</si>
  <si>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</si>
  <si>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</si>
  <si>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</si>
  <si>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</si>
  <si>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</si>
  <si>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</si>
  <si>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</si>
  <si>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</si>
  <si>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</si>
  <si>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</si>
  <si>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</si>
  <si>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</si>
  <si>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</si>
  <si>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</si>
  <si>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</si>
  <si>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</si>
  <si>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</si>
  <si>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</si>
  <si>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</si>
  <si>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</si>
  <si>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</si>
  <si>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</si>
  <si>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</si>
  <si>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</si>
  <si>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</si>
  <si>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</si>
  <si>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</si>
  <si>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</si>
  <si>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</si>
  <si>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</si>
  <si>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</si>
  <si>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</si>
  <si>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</si>
  <si>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</si>
  <si>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</si>
  <si>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</si>
  <si>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</si>
  <si>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</si>
  <si>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</si>
  <si>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</si>
  <si>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</si>
  <si>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</si>
  <si>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</si>
  <si>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</si>
  <si>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</si>
  <si>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</si>
  <si>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</si>
  <si>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</si>
  <si>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</si>
  <si>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</si>
  <si>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</si>
  <si>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</si>
  <si>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</si>
  <si>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</si>
  <si>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</si>
  <si>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</si>
  <si>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</si>
  <si>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</si>
  <si>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</si>
  <si>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</si>
  <si>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</si>
  <si>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</si>
  <si>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</si>
  <si>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</si>
  <si>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</si>
  <si>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</si>
  <si>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</si>
  <si>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</si>
  <si>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</si>
  <si>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</si>
  <si>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</si>
  <si>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</si>
  <si>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</si>
  <si>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</si>
  <si>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</si>
  <si>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</si>
  <si>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</si>
  <si>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</si>
  <si>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</si>
  <si>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</si>
  <si>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</si>
  <si>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</si>
  <si>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</si>
  <si>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</si>
  <si>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</si>
  <si>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</si>
  <si>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</si>
  <si>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</si>
  <si>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</si>
  <si>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</si>
  <si>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</si>
  <si>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</si>
  <si>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</si>
  <si>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</si>
  <si>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</si>
  <si>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</si>
  <si>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</si>
  <si>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</si>
  <si>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</si>
  <si>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</si>
  <si>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</si>
  <si>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</si>
  <si>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</si>
  <si>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</si>
  <si>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</si>
  <si>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</si>
  <si>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</si>
  <si>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</si>
  <si>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</si>
  <si>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</si>
  <si>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</si>
  <si>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</si>
  <si>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</si>
  <si>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</si>
  <si>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</si>
  <si>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</si>
  <si>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</si>
  <si>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</si>
  <si>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</si>
  <si>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</si>
  <si>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</si>
  <si>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</si>
  <si>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</si>
  <si>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</si>
  <si>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</si>
  <si>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</si>
  <si>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</si>
  <si>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</si>
  <si>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</si>
  <si>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</si>
  <si>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</si>
  <si>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</si>
  <si>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</si>
  <si>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</si>
  <si>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</si>
  <si>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</si>
  <si>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</si>
  <si>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</si>
  <si>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</si>
  <si>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</si>
  <si>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</si>
  <si>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</si>
  <si>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</si>
  <si>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</si>
  <si>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</si>
  <si>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</si>
  <si>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</si>
  <si>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</si>
  <si>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</si>
  <si>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</si>
  <si>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</si>
  <si>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</si>
  <si>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</si>
  <si>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</si>
  <si>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</si>
  <si>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</si>
  <si>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</si>
  <si>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</si>
  <si>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</si>
  <si>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</si>
  <si>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</si>
  <si>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</si>
  <si>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</si>
  <si>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</si>
  <si>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</si>
  <si>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</si>
  <si>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</si>
  <si>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</si>
  <si>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</si>
  <si>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</si>
  <si>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</si>
  <si>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</si>
  <si>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</si>
  <si>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</si>
  <si>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</si>
  <si>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</si>
  <si>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</si>
  <si>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</si>
  <si>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</si>
  <si>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</si>
  <si>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</si>
  <si>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</si>
  <si>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</si>
  <si>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</si>
  <si>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</si>
  <si>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</si>
  <si>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</si>
  <si>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</si>
  <si>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</si>
  <si>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</si>
  <si>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</si>
  <si>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</si>
  <si>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</si>
  <si>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</si>
  <si>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</si>
  <si>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</si>
  <si>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</si>
  <si>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</si>
  <si>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</si>
  <si>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</si>
  <si>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</si>
  <si>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</si>
  <si>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</si>
  <si>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</si>
  <si>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</si>
  <si>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</si>
  <si>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</si>
  <si>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</si>
  <si>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</si>
  <si>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</si>
  <si>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</si>
  <si>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</si>
  <si>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</si>
  <si>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</si>
  <si>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</si>
  <si>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</si>
  <si>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</si>
  <si>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</si>
  <si>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</si>
  <si>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</si>
  <si>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</si>
  <si>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</si>
  <si>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</si>
  <si>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</si>
  <si>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</si>
  <si>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</si>
  <si>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</si>
  <si>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</si>
  <si>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</si>
  <si>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</si>
  <si>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</si>
  <si>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</si>
  <si>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</si>
  <si>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</si>
  <si>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</si>
  <si>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</si>
  <si>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</si>
  <si>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</si>
  <si>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</si>
  <si>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</si>
  <si>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</si>
  <si>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</si>
  <si>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</si>
  <si>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</si>
  <si>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</si>
  <si>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</si>
  <si>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</si>
  <si>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</si>
  <si>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</si>
  <si>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</si>
  <si>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</si>
  <si>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</si>
  <si>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</si>
  <si>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</si>
  <si>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</si>
  <si>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</si>
  <si>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</si>
  <si>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</si>
  <si>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</si>
  <si>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</si>
  <si>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</si>
  <si>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</si>
  <si>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</si>
  <si>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</si>
  <si>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</si>
  <si>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</si>
  <si>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</si>
  <si>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</si>
  <si>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</si>
  <si>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</si>
  <si>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</si>
  <si>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</si>
  <si>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</si>
  <si>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</si>
  <si>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</si>
  <si>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</si>
  <si>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</si>
  <si>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</si>
  <si>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</si>
  <si>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</si>
  <si>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</si>
  <si>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</si>
  <si>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</si>
  <si>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</si>
  <si>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</si>
  <si>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</si>
  <si>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</si>
  <si>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</si>
  <si>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</si>
  <si>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</si>
  <si>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</si>
  <si>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</si>
  <si>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</si>
  <si>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</si>
  <si>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</si>
  <si>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</si>
  <si>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</si>
  <si>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</si>
  <si>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</si>
  <si>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</si>
  <si>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</si>
  <si>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</si>
  <si>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</si>
  <si>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</si>
  <si>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</si>
  <si>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</si>
  <si>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</si>
  <si>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</si>
  <si>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</si>
  <si>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</si>
  <si>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</si>
  <si>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</si>
  <si>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</si>
  <si>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</si>
  <si>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</si>
  <si>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</si>
  <si>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</si>
  <si>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</si>
  <si>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</si>
  <si>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</si>
  <si>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</si>
  <si>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</si>
  <si>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</si>
  <si>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</si>
  <si>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</si>
  <si>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</si>
  <si>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</si>
  <si>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</si>
  <si>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</si>
  <si>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</si>
  <si>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</si>
  <si>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</si>
  <si>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</si>
  <si>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</si>
  <si>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</si>
  <si>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</si>
  <si>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</si>
  <si>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</si>
  <si>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</si>
  <si>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</si>
  <si>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</si>
  <si>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</si>
  <si>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</si>
  <si>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</si>
  <si>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</si>
  <si>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</si>
  <si>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</si>
  <si>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</si>
  <si>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</si>
  <si>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</si>
  <si>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</si>
  <si>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</si>
  <si>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</si>
  <si>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</si>
  <si>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</si>
  <si>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</si>
  <si>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</si>
  <si>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</si>
  <si>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</si>
  <si>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</si>
  <si>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</si>
  <si>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</si>
  <si>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</si>
  <si>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</si>
  <si>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</si>
  <si>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</si>
  <si>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</si>
  <si>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</si>
  <si>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</si>
  <si>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</si>
  <si>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</si>
  <si>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</si>
  <si>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</si>
  <si>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</si>
  <si>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</si>
  <si>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</si>
  <si>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</si>
  <si>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</si>
  <si>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</si>
  <si>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</si>
  <si>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</si>
  <si>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</si>
  <si>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</si>
  <si>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</si>
  <si>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</si>
  <si>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</si>
  <si>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</si>
  <si>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</si>
  <si>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</si>
  <si>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</si>
  <si>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</si>
  <si>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</si>
  <si>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</si>
  <si>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</si>
  <si>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</si>
  <si>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</si>
  <si>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</si>
  <si>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</si>
  <si>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</si>
  <si>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</si>
  <si>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</si>
  <si>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</si>
  <si>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</si>
  <si>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</si>
  <si>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</si>
  <si>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</si>
  <si>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</si>
  <si>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</si>
  <si>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</si>
  <si>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</si>
  <si>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</si>
  <si>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</si>
  <si>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</si>
  <si>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</si>
  <si>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</si>
  <si>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</si>
  <si>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</si>
  <si>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</si>
  <si>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</si>
  <si>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</si>
  <si>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</si>
  <si>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</si>
  <si>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</si>
  <si>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</si>
  <si>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</si>
  <si>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</si>
  <si>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</si>
  <si>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</si>
  <si>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</si>
  <si>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</si>
  <si>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</si>
  <si>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</si>
  <si>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</si>
  <si>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</si>
  <si>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</si>
  <si>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</si>
  <si>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</si>
  <si>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</si>
  <si>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</si>
  <si>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</si>
  <si>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</si>
  <si>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</si>
  <si>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</si>
  <si>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</si>
  <si>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</si>
  <si>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</si>
  <si>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</si>
  <si>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</si>
  <si>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</si>
  <si>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</si>
  <si>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</si>
  <si>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</si>
  <si>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</si>
  <si>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</si>
  <si>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</si>
  <si>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</si>
  <si>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</si>
  <si>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</si>
  <si>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</si>
  <si>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</si>
  <si>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</si>
  <si>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</si>
  <si>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</si>
  <si>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</si>
  <si>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</si>
  <si>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</si>
  <si>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</si>
  <si>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</si>
  <si>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</si>
  <si>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</si>
  <si>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</si>
  <si>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</si>
  <si>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</si>
  <si>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</si>
  <si>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</si>
  <si>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</si>
  <si>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</si>
  <si>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</si>
  <si>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</si>
  <si>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</si>
  <si>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</si>
  <si>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</si>
  <si>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</si>
  <si>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</si>
  <si>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</si>
  <si>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</si>
  <si>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</si>
  <si>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</si>
  <si>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</si>
  <si>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</si>
  <si>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</si>
  <si>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</si>
  <si>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</si>
  <si>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</si>
  <si>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</si>
  <si>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</si>
  <si>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</si>
  <si>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</si>
  <si>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</si>
  <si>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</si>
  <si>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</si>
  <si>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</si>
  <si>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</si>
  <si>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</si>
  <si>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</si>
  <si>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</si>
  <si>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</si>
  <si>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</si>
  <si>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</si>
  <si>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</si>
  <si>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</si>
  <si>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</si>
  <si>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</si>
  <si>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</si>
  <si>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</si>
  <si>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</si>
  <si>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</si>
  <si>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</si>
  <si>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</si>
  <si>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</si>
  <si>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</si>
  <si>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</si>
  <si>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</si>
  <si>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</si>
  <si>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</si>
  <si>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</si>
  <si>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</si>
  <si>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</si>
  <si>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</si>
  <si>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</si>
  <si>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</si>
  <si>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</si>
  <si>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</si>
  <si>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</si>
  <si>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</si>
  <si>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</si>
  <si>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</si>
  <si>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</si>
  <si>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</si>
  <si>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</si>
  <si>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</si>
  <si>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</si>
  <si>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</si>
  <si>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</si>
  <si>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</si>
  <si>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</si>
  <si>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</si>
  <si>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</si>
  <si>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</si>
  <si>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</si>
  <si>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</si>
  <si>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</si>
  <si>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</si>
  <si>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</si>
  <si>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</si>
  <si>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</si>
  <si>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</si>
  <si>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</si>
  <si>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</si>
  <si>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</si>
  <si>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</si>
  <si>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</si>
  <si>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</si>
  <si>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</si>
  <si>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</si>
  <si>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</si>
  <si>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</si>
  <si>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</si>
  <si>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</si>
  <si>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</si>
  <si>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</si>
  <si>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</si>
  <si>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</si>
  <si>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</si>
  <si>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</si>
  <si>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</si>
  <si>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</si>
  <si>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</si>
  <si>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</si>
  <si>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</si>
  <si>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</si>
  <si>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</si>
  <si>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</si>
  <si>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</si>
  <si>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</si>
  <si>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</si>
  <si>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</si>
  <si>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</si>
  <si>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</si>
  <si>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</si>
  <si>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</si>
  <si>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</si>
  <si>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</si>
  <si>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</si>
  <si>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</si>
  <si>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</si>
  <si>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</si>
  <si>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</si>
  <si>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</si>
  <si>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</si>
  <si>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</si>
  <si>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</si>
  <si>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</si>
  <si>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</si>
  <si>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</si>
  <si>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</si>
  <si>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</si>
  <si>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</si>
  <si>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</si>
  <si>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</si>
  <si>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</si>
  <si>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</si>
  <si>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</si>
  <si>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</si>
  <si>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</si>
  <si>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</si>
  <si>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</si>
  <si>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</si>
  <si>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</si>
  <si>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</si>
  <si>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</si>
  <si>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</si>
  <si>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</si>
  <si>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</si>
  <si>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</si>
  <si>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</si>
  <si>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</si>
  <si>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</si>
  <si>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</si>
  <si>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</si>
  <si>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</si>
  <si>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</si>
  <si>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</si>
  <si>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</si>
  <si>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</si>
  <si>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</si>
  <si>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</si>
  <si>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</si>
  <si>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</si>
  <si>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</si>
  <si>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</si>
  <si>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</si>
  <si>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</si>
  <si>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</si>
  <si>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</si>
  <si>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</si>
  <si>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</si>
  <si>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</si>
  <si>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</si>
  <si>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</si>
  <si>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</si>
  <si>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</si>
  <si>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</si>
  <si>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</si>
  <si>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</si>
  <si>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</si>
  <si>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</si>
  <si>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</si>
  <si>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</si>
  <si>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</si>
  <si>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</si>
  <si>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</si>
  <si>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</si>
  <si>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</si>
  <si>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</si>
  <si>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</si>
  <si>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</si>
  <si>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</si>
  <si>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</si>
  <si>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</si>
  <si>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</si>
  <si>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</si>
  <si>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</si>
  <si>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</si>
  <si>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</si>
  <si>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</si>
  <si>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</si>
  <si>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</si>
  <si>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</si>
  <si>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</si>
  <si>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</si>
  <si>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</si>
  <si>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</si>
  <si>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</si>
  <si>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</si>
  <si>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</si>
  <si>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</si>
  <si>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</si>
  <si>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</si>
  <si>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</si>
  <si>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</si>
  <si>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</si>
  <si>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</si>
  <si>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</si>
  <si>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</si>
  <si>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</si>
  <si>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</si>
  <si>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</si>
  <si>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</si>
  <si>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</si>
  <si>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</si>
  <si>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</si>
  <si>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</si>
  <si>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</si>
  <si>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</si>
  <si>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</si>
  <si>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</si>
  <si>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</si>
  <si>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</si>
  <si>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</si>
  <si>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</si>
  <si>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</si>
  <si>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</si>
  <si>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</si>
  <si>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</si>
  <si>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</si>
  <si>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</si>
  <si>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</si>
  <si>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</si>
  <si>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</si>
  <si>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</si>
  <si>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</si>
  <si>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</si>
  <si>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</si>
  <si>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</si>
  <si>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</si>
  <si>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</si>
  <si>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</si>
  <si>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</si>
  <si>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</si>
  <si>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</si>
  <si>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</si>
  <si>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</si>
  <si>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</si>
  <si>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</si>
  <si>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</si>
  <si>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</si>
  <si>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</si>
  <si>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</si>
  <si>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</si>
  <si>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</si>
  <si>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</si>
  <si>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</si>
  <si>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</si>
  <si>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</si>
  <si>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</si>
  <si>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</si>
  <si>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</si>
  <si>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</si>
  <si>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</si>
  <si>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</si>
  <si>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</si>
  <si>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</si>
  <si>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</si>
  <si>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</si>
  <si>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</si>
  <si>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</si>
  <si>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</si>
  <si>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</si>
  <si>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</si>
  <si>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</si>
  <si>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</si>
  <si>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</si>
  <si>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</si>
  <si>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</si>
  <si>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</si>
  <si>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</si>
  <si>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</si>
  <si>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</si>
  <si>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</si>
  <si>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</si>
  <si>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</si>
  <si>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</si>
  <si>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</si>
  <si>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</si>
  <si>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</si>
  <si>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</si>
  <si>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</si>
  <si>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</si>
  <si>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</si>
  <si>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</si>
  <si>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</si>
  <si>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</si>
  <si>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</si>
  <si>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</si>
  <si>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</si>
  <si>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</si>
  <si>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</si>
  <si>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</si>
  <si>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</si>
  <si>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</si>
  <si>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</si>
  <si>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</si>
  <si>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</si>
  <si>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</si>
  <si>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</si>
  <si>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</si>
  <si>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</si>
  <si>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</si>
  <si>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</si>
  <si>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</si>
  <si>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</si>
  <si>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</si>
  <si>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</si>
  <si>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</si>
  <si>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</si>
  <si>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</si>
  <si>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</si>
  <si>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</si>
  <si>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</si>
  <si>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</si>
  <si>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</si>
  <si>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</si>
  <si>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</si>
  <si>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</si>
  <si>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</si>
  <si>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</si>
  <si>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</si>
  <si>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</si>
  <si>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</si>
  <si>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</si>
  <si>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</si>
  <si>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</si>
  <si>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</si>
  <si>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</si>
  <si>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</si>
  <si>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</si>
  <si>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</si>
  <si>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</si>
  <si>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</si>
  <si>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</si>
  <si>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</si>
  <si>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</si>
  <si>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</si>
  <si>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</si>
  <si>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</si>
  <si>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</si>
  <si>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</si>
  <si>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</si>
  <si>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</si>
  <si>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</si>
  <si>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</si>
  <si>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</si>
  <si>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</si>
  <si>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</si>
  <si>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</si>
  <si>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</si>
  <si>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</si>
  <si>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</si>
  <si>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</si>
  <si>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</si>
  <si>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</si>
  <si>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</si>
  <si>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</si>
  <si>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</si>
  <si>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</si>
  <si>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</si>
  <si>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</si>
  <si>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</si>
  <si>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</si>
  <si>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</si>
  <si>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</si>
  <si>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</si>
  <si>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</si>
  <si>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</si>
  <si>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</si>
  <si>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</si>
  <si>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</si>
  <si>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</si>
  <si>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</si>
  <si>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</si>
  <si>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</si>
  <si>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</si>
  <si>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</si>
  <si>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</si>
  <si>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</si>
  <si>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</si>
  <si>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</si>
  <si>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</si>
  <si>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</si>
  <si>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</si>
  <si>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</si>
  <si>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</si>
  <si>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</si>
  <si>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</si>
  <si>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</si>
  <si>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</si>
  <si>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</si>
  <si>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</si>
  <si>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</si>
  <si>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</si>
  <si>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</si>
  <si>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</si>
  <si>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</si>
  <si>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</si>
  <si>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</si>
  <si>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</si>
  <si>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</si>
  <si>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</si>
  <si>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</si>
  <si>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</si>
  <si>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</si>
  <si>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</si>
  <si>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</si>
  <si>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</si>
  <si>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</si>
  <si>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</si>
  <si>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</si>
  <si>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</si>
  <si>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</si>
  <si>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</si>
  <si>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</si>
  <si>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</si>
  <si>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</si>
  <si>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</si>
  <si>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</si>
  <si>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</si>
  <si>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</si>
  <si>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</si>
  <si>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</si>
  <si>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</si>
  <si>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</si>
  <si>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</si>
  <si>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</si>
  <si>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</si>
  <si>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</si>
  <si>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</si>
  <si>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</si>
  <si>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</si>
  <si>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</si>
  <si>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</si>
  <si>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</si>
  <si>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</si>
  <si>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</si>
  <si>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</si>
  <si>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</si>
  <si>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</si>
  <si>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</si>
  <si>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PCM-20251128-00000114</t>
  </si>
  <si>
    <t>site flapping and 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</si>
  <si>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</si>
  <si>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</si>
  <si>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</si>
  <si>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</si>
  <si>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</si>
  <si>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</si>
  <si>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</si>
  <si>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</si>
  <si>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</si>
  <si>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</si>
  <si>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</si>
  <si>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</si>
  <si>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</si>
  <si>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</si>
  <si>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</si>
  <si>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</si>
  <si>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</si>
  <si>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</si>
  <si>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</si>
  <si>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</si>
  <si>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</si>
  <si>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</si>
  <si>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</si>
  <si>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</si>
  <si>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</si>
  <si>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</si>
  <si>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</si>
  <si>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</si>
  <si>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</si>
  <si>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</si>
  <si>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</si>
  <si>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</si>
  <si>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</si>
  <si>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</si>
  <si>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</si>
  <si>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</si>
  <si>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</si>
  <si>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</si>
  <si>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</si>
  <si>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</si>
  <si>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</si>
  <si>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</si>
  <si>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</si>
  <si>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</si>
  <si>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</si>
  <si>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</si>
  <si>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</si>
  <si>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</si>
  <si>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</si>
  <si>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</si>
  <si>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</si>
  <si>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</si>
  <si>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</si>
  <si>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</si>
  <si>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</si>
  <si>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</si>
  <si>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</si>
  <si>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</si>
  <si>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</si>
  <si>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</si>
  <si>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</si>
  <si>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</si>
  <si>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</si>
  <si>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</si>
  <si>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</si>
  <si>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</si>
  <si>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</si>
  <si>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</si>
  <si>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</si>
  <si>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</si>
  <si>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</si>
  <si>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</si>
  <si>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</si>
  <si>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</si>
  <si>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</si>
  <si>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</si>
  <si>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</si>
  <si>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</si>
  <si>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</si>
  <si>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</si>
  <si>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</si>
  <si>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</si>
  <si>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</si>
  <si>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</si>
  <si>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</si>
  <si>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</si>
  <si>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</si>
  <si>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</si>
  <si>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</si>
  <si>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</si>
  <si>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</si>
  <si>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</si>
  <si>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</si>
  <si>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</si>
  <si>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</si>
  <si>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</si>
  <si>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</si>
  <si>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</si>
  <si>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</si>
  <si>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</si>
  <si>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PCM-20251128-00000143</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</si>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</sst>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326.24680740740587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2</v>
      </c>
      <c r="D3" s="56" t="s">
        <v>17885</v>
      </c>
      <c r="E3" s="135" t="s">
        <v>39021</v>
      </c>
      <c r="F3" s="134">
        <v>45989.150069444448</v>
      </c>
      <c r="G3" s="133">
        <f ca="1">IFERROR(NOW()-F3,"-")</f>
        <v>4.5163888884417247E-2</v>
      </c>
      <c r="H3" s="134">
        <v>45989.180219907408</v>
      </c>
      <c r="I3" s="136" t="str">
        <f>IFERROR(VLOOKUP(D3,DB!A:F,6,0),"")</f>
        <v>SCECO</v>
      </c>
      <c r="J3" s="136" t="str">
        <f>IFERROR(VLOOKUP(D3,DB!A:G,7,0),"")</f>
        <v>Good</v>
      </c>
      <c r="K3" s="132" t="s">
        <v>39024</v>
      </c>
      <c r="L3" s="131" t="str">
        <f>IFERROR(VLOOKUP(D3,DB!A:I,9,0),"")</f>
        <v>Latis</v>
      </c>
    </row>
    <row r="4" spans="1:15" s="61" customFormat="1" ht="15" customHeight="1">
      <c r="A4" s="137"/>
      <c r="B4" s="136" t="str">
        <f>IFERROR(VLOOKUP(D4,DB!A:K,11,0),"")</f>
        <v/>
      </c>
      <c r="C4" s="136"/>
      <c r="D4" s="56"/>
      <c r="E4" s="135"/>
      <c r="F4" s="134"/>
      <c r="G4" s="133">
        <f ca="1">IFERROR(NOW()-F4,"-")</f>
        <v>45989.195233333332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45989.195233333332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45989.195233333332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45989.195233333332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45989.195233333332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45989.195233333332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45989.195233333332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45989.195233333332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45989.195233333332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45989.195233333332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45989.195233333332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45989.195233333332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45989.195233333332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45989.195233333332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45989.195233333332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45989.195233333332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45989.195233333332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45989.195233333332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45989.195233333332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45989.195233333332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45989.195233333332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45989.195233333332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45989.195233333332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45989.195233333332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45989.195233333332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45989.195233333332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45989.195233333332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45989.195233333332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45989.195233333332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45989.195233333332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45989.195233333332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45989.195233333332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45989.195233333332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45989.195233333332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45989.195233333332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45989.195233333332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45989.195233333332</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45989.195233333332</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D4385C24-B46C-49CE-B0F5-3021A3A1B9C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164.19539537037053</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4.8078143518505385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39109</v>
      </c>
      <c r="B5" s="18" t="s">
        <v>39110</v>
      </c>
      <c r="C5" s="18">
        <v>1</v>
      </c>
      <c r="D5" s="18" t="s">
        <v>39111</v>
      </c>
      <c r="E5" s="99" t="s">
        <v>39021</v>
      </c>
      <c r="F5" s="100">
        <v>45988.640810185185</v>
      </c>
      <c r="G5" s="101">
        <f ca="1">IFERROR(NOW()-F5,"-")</f>
        <v>0.55442314814717975</v>
      </c>
      <c r="H5" s="146">
        <v>45988.622488425928</v>
      </c>
      <c r="I5" s="18" t="s">
        <v>39112</v>
      </c>
      <c r="J5" s="18" t="s">
        <v>629</v>
      </c>
      <c r="K5" s="19" t="s">
        <v>39113</v>
      </c>
      <c r="L5" s="18" t="s">
        <v>39114</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45989.195233333332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45989.195233333332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45989.195233333332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45989.195233333332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45989.195233333332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45989.195233333332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45989.195233333332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45989.195233333332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45989.195233333332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45989.195233333332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45989.195233333332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45989.195233333332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45989.195233333332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45989.195233333332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45989.195233333332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45989.195233333332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45989.195233333332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45989.195233333332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45989.195233333332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45989.195233333332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45989.195233333332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45989.195233333332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45989.195233333332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45989.195233333332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45989.195233333332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45989.195233333332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45989.195233333332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45989.195233333332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45989.195233333332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45989.195233333332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45989.195233333332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45989.195233333332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45989.195233333332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45989.195233333332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45989.195233333332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45989.195233333332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45989.195233333332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45989.195233333332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45989.195233333332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45989.195233333332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45989.195233333332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45989.195233333332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45989.195233333332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45989.195233333332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45989.195233333332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45989.195233333332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45989.195233333332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45989.195233333332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45989.195233333332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45989.195233333332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45989.195233333332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45989.195233333332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45989.195233333332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45989.195233333332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45989.195233333332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45989.195233333332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45989.195233333332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45989.195233333332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45989.195233333332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45989.195233333332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45989.195233333332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45989.195233333332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45989.195233333332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45989.195233333332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45989.195233333332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45989.195233333332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45989.195233333332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45989.195233333332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45989.195233333332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45989.195233333332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45989.195233333332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45989.195233333332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45989.195233333332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45989.195233333332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45989.195233333332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45989.195233333332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45989.195233333332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45989.195233333332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45989.195233333332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45989.195233333332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45989.195233333332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45989.195233333332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45989.195233333332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45989.195233333332</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45989.195233333332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45989.195233333332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45989.195233333332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45989.195233333332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45989.195233333332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45989.195233333332</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45989.195233333332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45989.195233333332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45989.195233333332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45989.195233333332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45989.195233333332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45989.195233333332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45989.195233333332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45989.195233333332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45989.195233333332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45989.195233333332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45989.195233333332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45989.195233333332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45989.195233333332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45989.195233333332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45989.195233333332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45989.195233333332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45989.195233333332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45989.195233333332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45989.195233333332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45989.195233333332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45989.195233333332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45989.195233333332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45989.195233333332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45989.195233333332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45989.195233333332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45989.195233333332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45989.195233333332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45989.195233333332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45989.195233333332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45989.195233333332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45989.195233333332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45989.195233333332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45989.195233333332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45989.195233333332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45989.195233333332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45989.195233333332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45989.195233333332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45989.195233333332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45989.195233333332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45989.195233333332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45989.195233333332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45989.195233333332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45989.195233333332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45989.195233333332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45989.195233333332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45989.195233333332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45989.195233333332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45989.195233333332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45989.195233333332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45989.195233333332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45989.195233333332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45989.195233333332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45989.195233333332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45989.195233333332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45989.195233333332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45989.195233333332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45989.195233333332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45989.195233333332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45989.195233333332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45989.195233333332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45989.195233333332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45989.195233333332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45989.195233333332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45989.195233333332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45989.195233333332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45989.195233333332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45989.195233333332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45989.195233333332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45989.195233333332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45989.195233333332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45989.195233333332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45989.195233333332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45989.195233333332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45989.195233333332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45989.195233333332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45989.195233333332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45989.195233333332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45989.195233333332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45989.195233333332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45989.195233333332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45989.195233333332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45989.195233333332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45989.195233333332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45989.195233333332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45989.195233333332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45989.195233333332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45989.195233333332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45989.195233333332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45989.195233333332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45989.195233333332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45989.195233333332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45989.195233333332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45989.195233333332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45989.195233333332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45989.195233333332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45989.195233333332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45989.195233333332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45989.195233333332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45989.195233333332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45989.195233333332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45989.195233333332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45989.195233333332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45989.195233333332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45989.195233333332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45989.195233333332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45989.195233333332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45989.195233333332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45989.195233333332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45989.195233333332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45989.195233333332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45989.195233333332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45989.195233333332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45989.195233333332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45989.195233333332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45989.195233333332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45989.195233333332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45989.195233333332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45989.195233333332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45989.195233333332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45989.195233333332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45989.195233333332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45989.195233333332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45989.195233333332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45989.195233333332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45989.195233333332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45989.195233333332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45989.195233333332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45989.195233333332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45989.195233333332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45989.195233333332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45989.195233333332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45989.195233333332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45989.195233333332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45989.195233333332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45989.195233333332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45989.195233333332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45989.195233333332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45989.195233333332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45989.195233333332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45989.195233333332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45989.195233333332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45989.195233333332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45989.195233333332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45989.195233333332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45989.195233333332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45989.195233333332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45989.195233333332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45989.195233333332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45989.195233333332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45989.195233333332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45989.195233333332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45989.195233333332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45989.195233333332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45989.195233333332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45989.195233333332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45989.195233333332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45989.195233333332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45989.195233333332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45989.195233333332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45989.195233333332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45989.195233333332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45989.195233333332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45989.195233333332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45989.195233333332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45989.195233333332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45989.195233333332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45989.195233333332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45989.195233333332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45989.195233333332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45989.195233333332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45989.195233333332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45989.195233333332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45989.195233333332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45989.195233333332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45989.195233333332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45989.195233333332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45989.195233333332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45989.195233333332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45989.195233333332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45989.195233333332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45989.195233333332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45989.195233333332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45989.195233333332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45989.195233333332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45989.195233333332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45989.195233333332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45989.195233333332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45989.195233333332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45989.195233333332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45989.195233333332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45989.195233333332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45989.195233333332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45989.195233333332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45989.195233333332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45989.195233333332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45989.195233333332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45989.195233333332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45989.195233333332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45989.195233333332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45989.195233333332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45989.195233333332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45989.195233333332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45989.195233333332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45989.195233333332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45989.195233333332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45989.195233333332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45989.195233333332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45989.195233333332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45989.195233333332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45989.195233333332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45989.195233333332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45989.195233333332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45989.195233333332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45989.195233333332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45989.195233333332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45989.195233333332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45989.195233333332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45989.195233333332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45989.195233333332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45989.195233333332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45989.195233333332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45989.195233333332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45989.195233333332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45989.195233333332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45989.195233333332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45989.195233333332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45989.195233333332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45989.195233333332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45989.195233333332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45989.195233333332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45989.195233333332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45989.195233333332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45989.195233333332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45989.195233333332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45989.195233333332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45989.195233333332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45989.195233333332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45989.195233333332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45989.195233333332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45989.195233333332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45989.195233333332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45989.195233333332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45989.195233333332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45989.195233333332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45989.195233333332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45989.195233333332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45989.195233333332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45989.195233333332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45989.195233333332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45989.195233333332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45989.195233333332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45989.195233333332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45989.195233333332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45989.195233333332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45989.195233333332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45989.195233333332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45989.195233333332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45989.195233333332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45989.195233333332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45989.195233333332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45989.195233333332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45989.195233333332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45989.195233333332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45989.195233333332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45989.195233333332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45989.195233333332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45989.195233333332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45989.195233333332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45989.195233333332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45989.195233333332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45989.195233333332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45989.195233333332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45989.195233333332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45989.195233333332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45989.195233333332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45989.195233333332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45989.195233333332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45989.195233333332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45989.195233333332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45989.195233333332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45989.195233333332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45989.195233333332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45989.195233333332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45989.195233333332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45989.195233333332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45989.195233333332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45989.195233333332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45989.195233333332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45989.195233333332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45989.195233333332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45989.195233333332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45989.195233333332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45989.195233333332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45989.195233333332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45989.195233333332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45989.195233333332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45989.195233333332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45989.195233333332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45989.195233333332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45989.195233333332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45989.195233333332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45989.195233333332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45989.195233333332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45989.195233333332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45989.195233333332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45989.195233333332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45989.195233333332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45989.195233333332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45989.195233333332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45989.195233333332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45989.195233333332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45989.195233333332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45989.195233333332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45989.195233333332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45989.195233333332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45989.195233333332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45989.195233333332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45989.195233333332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45989.195233333332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45989.195233333332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45989.195233333332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45989.195233333332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45989.195233333332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45989.195233333332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45989.195233333332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45989.195233333332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45989.195233333332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45989.195233333332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45989.195233333332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45989.195233333332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45989.195233333332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45989.195233333332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45989.195233333332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45989.195233333332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45989.195233333332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45989.195233333332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45989.195233333332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45989.195233333332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45989.195233333332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45989.195233333332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45989.195233333332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45989.195233333332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45989.195233333332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45989.195233333332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45989.195233333332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45989.195233333332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45989.195233333332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45989.195233333332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45989.195233333332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45989.195233333332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45989.195233333332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45989.195233333332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45989.195233333332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45989.195233333332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45989.195233333332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45989.195233333332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45989.195233333332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45989.195233333332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45989.195233333332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45989.195233333332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45989.195233333332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45989.195233333332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45989.195233333332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45989.195233333332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45989.195233333332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45989.195233333332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45989.195233333332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45989.195233333332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45989.195233333332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45989.195233333332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45989.195233333332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45989.195233333332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45989.195233333332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45989.195233333332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45989.195233333332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45989.195233333332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45989.195233333332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45989.195233333332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45989.195233333332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45989.195233333332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45989.195233333332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45989.195233333332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45989.195233333332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45989.195233333332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45989.195233333332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45989.195233333332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45989.195233333332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45989.195233333332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45989.195233333332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45989.195233333332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45989.195233333332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45989.195233333332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45989.195233333332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45989.195233333332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45989.195233333332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45989.195233333332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45989.195233333332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45989.195233333332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45989.195233333332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45989.195233333332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45989.195233333332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45989.195233333332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45989.195233333332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45989.195233333332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45989.195233333332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45989.195233333332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45989.195233333332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45989.195233333332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45989.195233333332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45989.195233333332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45989.195233333332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45989.195233333332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45989.195233333332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45989.195233333332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45989.195233333332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45989.195233333332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45989.195233333332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45989.195233333332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45989.195233333332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45989.195233333332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45989.195233333332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45989.195233333332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45989.195233333332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45989.195233333332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45989.195233333332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45989.195233333332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45989.195233333332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45989.195233333332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45989.195233333332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45989.195233333332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45989.195233333332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45989.195233333332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45989.195233333332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45989.195233333332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45989.195233333332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45989.195233333332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45989.195233333332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45989.195233333332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45989.195233333332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45989.195233333332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45989.195233333332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45989.195233333332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45989.195233333332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45989.195233333332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45989.195233333332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45989.195233333332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45989.195233333332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45989.195233333332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45989.195233333332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45989.195233333332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45989.195233333332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45989.195233333332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45989.195233333332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45989.195233333332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45989.195233333332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45989.195233333332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45989.195233333332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45989.195233333332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45989.195233333332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45989.195233333332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45989.195233333332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45989.195233333332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45989.195233333332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45989.195233333332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45989.195233333332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45989.195233333332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45989.195233333332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45989.195233333332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45989.195233333332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45989.195233333332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45989.195233333332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45989.195233333332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45989.195233333332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45989.195233333332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45989.195233333332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45989.195233333332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45989.195233333332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45989.195233333332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45989.195233333332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45989.195233333332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45989.195233333332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45989.195233333332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45989.195233333332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45989.195233333332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45989.195233333332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45989.195233333332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45989.195233333332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45989.195233333332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45989.195233333332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45989.195233333332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45989.195233333332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45989.195233333332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45989.195233333332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45989.195233333332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45989.195233333332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45989.195233333332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45989.195233333332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45989.195233333332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45989.195233333332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45989.195233333332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45989.195233333332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45989.195233333332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45989.195233333332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45989.195233333332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45989.195233333332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45989.195233333332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45989.195233333332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45989.195233333332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45989.195233333332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45989.195233333332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45989.195233333332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45989.195233333332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45989.195233333332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45989.195233333332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45989.195233333332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45989.195233333332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45989.195233333332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45989.195233333332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45989.195233333332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45989.195233333332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45989.195233333332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45989.195233333332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45989.195233333332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45989.195233333332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45989.195233333332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45989.195233333332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45989.195233333332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45989.195233333332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45989.195233333332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45989.195233333332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45989.195233333332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45989.195233333332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45989.195233333332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45989.195233333332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45989.195233333332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45989.195233333332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45989.195233333332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45989.195233333332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45989.195233333332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45989.195233333332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45989.195233333332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45989.195233333332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45989.195233333332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45989.195233333332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45989.195233333332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45989.195233333332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45989.195233333332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45989.195233333332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45989.195233333332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45989.195233333332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45989.195233333332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45989.195233333332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45989.195233333332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45989.195233333332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45989.195233333332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45989.195233333332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45989.195233333332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45989.195233333332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45989.195233333332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45989.195233333332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45989.195233333332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45989.195233333332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45989.195233333332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45989.195233333332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45989.195233333332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45989.195233333332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45989.195233333332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45989.195233333332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45989.195233333332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45989.195233333332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45989.195233333332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45989.195233333332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45989.195233333332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45989.195233333332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45989.195233333332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45989.195233333332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45989.195233333332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45989.195233333332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45989.195233333332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45989.195233333332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45989.195233333332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45989.195233333332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45989.195233333332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45989.195233333332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45989.195233333332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45989.195233333332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45989.195233333332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45989.195233333332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45989.195233333332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45989.195233333332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45989.195233333332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45989.195233333332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45989.195233333332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45989.195233333332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45989.195233333332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45989.195233333332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45989.195233333332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45989.195233333332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45989.195233333332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45989.195233333332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45989.195233333332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45989.195233333332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45989.195233333332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45989.195233333332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45989.195233333332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45989.195233333332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45989.195233333332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45989.195233333332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45989.195233333332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45989.195233333332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45989.195233333332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45989.195233333332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45989.195233333332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45989.195233333332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45989.195233333332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45989.195233333332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45989.195233333332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45989.195233333332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45989.195233333332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45989.195233333332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45989.195233333332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45989.195233333332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45989.195233333332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45989.195233333332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45989.195233333332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45989.195233333332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45989.195233333332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45989.195233333332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45989.195233333332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45989.195233333332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45989.195233333332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45989.195233333332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45989.195233333332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45989.195233333332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45989.195233333332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45989.195233333332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45989.195233333332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45989.195233333332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45989.195233333332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45989.195233333332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45989.195233333332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45989.195233333332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45989.195233333332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45989.195233333332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45989.195233333332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45989.195233333332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45989.195233333332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45989.195233333332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45989.195233333332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45989.195233333332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45989.195233333332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45989.195233333332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45989.195233333332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45989.195233333332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45989.195233333332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45989.195233333332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45989.195233333332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45989.195233333332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45989.195233333332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45989.195233333332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45989.195233333332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45989.195233333332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45989.195233333332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45989.195233333332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45989.195233333332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45989.195233333332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45989.195233333332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45989.195233333332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45989.195233333332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45989.195233333332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45989.195233333332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45989.195233333332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45989.195233333332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45989.195233333332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45989.195233333332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45989.195233333332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45989.195233333332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45989.195233333332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45989.195233333332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45989.195233333332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45989.195233333332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45989.195233333332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45989.195233333332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45989.195233333332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45989.195233333332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45989.195233333332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45989.195233333332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45989.195233333332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45989.195233333332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45989.195233333332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45989.195233333332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45989.195233333332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45989.195233333332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45989.195233333332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45989.195233333332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45989.195233333332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45989.195233333332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45989.195233333332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45989.195233333332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45989.195233333332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45989.195233333332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45989.195233333332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45989.195233333332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45989.195233333332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45989.195233333332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45989.195233333332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45989.195233333332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45989.195233333332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45989.195233333332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45989.195233333332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45989.195233333332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45989.195233333332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45989.195233333332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45989.195233333332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45989.195233333332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45989.195233333332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45989.195233333332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45989.195233333332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45989.195233333332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45989.195233333332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45989.195233333332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45989.195233333332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45989.195233333332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45989.195233333332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45989.195233333332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45989.195233333332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45989.195233333332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45989.195233333332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45989.195233333332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45989.195233333332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45989.195233333332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45989.195233333332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45989.195233333332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45989.195233333332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45989.195233333332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45989.195233333332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45989.195233333332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45989.195233333332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45989.195233333332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45989.195233333332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45989.195233333332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45989.195233333332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45989.195233333332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45989.195233333332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45989.195233333332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45989.195233333332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45989.195233333332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45989.195233333332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45989.195233333332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45989.195233333332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45989.195233333332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45989.195233333332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45989.195233333332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45989.195233333332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45989.195233333332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45989.195233333332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45989.195233333332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45989.195233333332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45989.195233333332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45989.195233333332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45989.195233333332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45989.195233333332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45989.195233333332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45989.195233333332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45989.195233333332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45989.195233333332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45989.195233333332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45989.195233333332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45989.195233333332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45989.195233333332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45989.195233333332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45989.195233333332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45989.195233333332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45989.195233333332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45989.195233333332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45989.195233333332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45989.195233333332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45989.195233333332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45989.195233333332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45989.195233333332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45989.195233333332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45989.195233333332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45989.195233333332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45989.195233333332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45989.195233333332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45989.195233333332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45989.195233333332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45989.195233333332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45989.195233333332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45989.195233333332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45989.195233333332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45989.195233333332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45989.195233333332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45989.195233333332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45989.195233333332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45989.195233333332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45989.195233333332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45989.195233333332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45989.195233333332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45989.195233333332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45989.195233333332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45989.195233333332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45989.195233333332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45989.195233333332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45989.195233333332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45989.195233333332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45989.195233333332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45989.195233333332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45989.195233333332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45989.195233333332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45989.195233333332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45989.195233333332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45989.195233333332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45989.195233333332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45989.195233333332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45989.195233333332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45989.195233333332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45989.195233333332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45989.195233333332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45989.195233333332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45989.195233333332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45989.195233333332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45989.195233333332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45989.195233333332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45989.195233333332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45989.195233333332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45989.195233333332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45989.195233333332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45989.195233333332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45989.195233333332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45989.195233333332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45989.195233333332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45989.195233333332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45989.195233333332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45989.195233333332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45989.195233333332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45989.195233333332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45989.195233333332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45989.195233333332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45989.195233333332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45989.195233333332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45989.195233333332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45989.195233333332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45989.195233333332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45989.195233333332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45989.195233333332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45989.195233333332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45989.195233333332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45989.195233333332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45989.195233333332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45989.195233333332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45989.195233333332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45989.195233333332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45989.195233333332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45989.195233333332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45989.195233333332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45989.195233333332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45989.195233333332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45989.195233333332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45989.195233333332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45989.195233333332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45989.195233333332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45989.195233333332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45989.195233333332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45989.195233333332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45989.195233333332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45989.195233333332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45989.195233333332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45989.195233333332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45989.195233333332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45989.195233333332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45989.195233333332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45989.195233333332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45989.195233333332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45989.195233333332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45989.195233333332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45989.195233333332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45989.195233333332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45989.195233333332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45989.195233333332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45989.195233333332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45989.195233333332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45989.195233333332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45989.195233333332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45989.195233333332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45989.195233333332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45989.195233333332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45989.195233333332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45989.195233333332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45989.195233333332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45989.195233333332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45989.195233333332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45989.195233333332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45989.195233333332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45989.195233333332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45989.195233333332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45989.195233333332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45989.195233333332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45989.195233333332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45989.195233333332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45989.195233333332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45989.195233333332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45989.195233333332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45989.195233333332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45989.195233333332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45989.195233333332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45989.195233333332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45989.195233333332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45989.195233333332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45989.195233333332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45989.195233333332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45989.195233333332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45989.195233333332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45989.195233333332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45989.195233333332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45989.195233333332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45989.195233333332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45989.195233333332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45989.195233333332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45989.195233333332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45989.195233333332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45989.195233333332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45989.195233333332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45989.195233333332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45989.195233333332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45989.195233333332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45989.195233333332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45989.195233333332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45989.195233333332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45989.195233333332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45989.195233333332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45989.195233333332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45989.195233333332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45989.195233333332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45989.195233333332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45989.195233333332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45989.195233333332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45989.195233333332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45989.195233333332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45989.195233333332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45989.195233333332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45989.195233333332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45989.195233333332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45989.195233333332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45989.195233333332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285.71451574073581</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8" ca="1" si="0">IFERROR(NOW()-F3,"")</f>
        <v>45989.195233333332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45989.195233333332</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45989.195233333332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45989.195233333332</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45989.195233333332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45989.195233333332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45989.195233333332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45989.195233333332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45989.195233333332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45989.195233333332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45989.195233333332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45989.195233333332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45989.195233333332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45989.195233333332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45989.195233333332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45989.195233333332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45989.195233333332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45989.195233333332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45989.195233333332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45989.195233333332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45989.195233333332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45989.195233333332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45989.195233333332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45989.195233333332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45989.195233333332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45989.195233333332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45989.195233333332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45989.195233333332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45989.195233333332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45989.195233333332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45989.195233333332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45989.195233333332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45989.195233333332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45989.195233333332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45989.195233333332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45989.195233333332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45989.195233333332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45989.195233333332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45989.195233333332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45989.195233333332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45989.195233333332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45989.195233333332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45989.195233333332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45989.195233333332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45989.195233333332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45989.195233333332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45989.195233333332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45989.195233333332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45989.195233333332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45989.195233333332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45989.195233333332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45989.195233333332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45989.195233333332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45989.195233333332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45989.195233333332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45989.195233333332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45989.195233333332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45989.195233333332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45989.195233333332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45989.195233333332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45989.195233333332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45989.195233333332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45989.195233333332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45989.195233333332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45989.195233333332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45989.195233333332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45989.195233333332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45989.195233333332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45989.195233333332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45989.195233333332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45989.195233333332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45989.195233333332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45989.195233333332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45989.195233333332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45989.195233333332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45989.195233333332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45989.195233333332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45989.195233333332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45989.195233333332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45989.195233333332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45989.195233333332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45989.195233333332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45989.195233333332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45989.195233333332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45989.195233333332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45989.195233333332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45989.195233333332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45989.195233333332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45989.195233333332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45989.195233333332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45989.195233333332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45989.195233333332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45989.195233333332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45989.195233333332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45989.195233333332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45989.195233333332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45989.195233333332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45989.195233333332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45989.195233333332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45989.195233333332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45989.195233333332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45989.195233333332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45989.195233333332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45989.195233333332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45989.195233333332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45989.195233333332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45989.195233333332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45989.195233333332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45989.195233333332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45989.195233333332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45989.195233333332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45989.195233333332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45989.195233333332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45989.195233333332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45989.195233333332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45989.195233333332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45989.195233333332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45989.195233333332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45989.195233333332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45989.195233333332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45989.195233333332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45989.195233333332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45989.195233333332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45989.195233333332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45989.195233333332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45989.195233333332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45989.195233333332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45989.195233333332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45989.195233333332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45989.195233333332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45989.195233333332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45989.195233333332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45989.195233333332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45989.195233333332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45989.195233333332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45989.195233333332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45989.195233333332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45989.195233333332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45989.195233333332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45989.195233333332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45989.195233333332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45989.195233333332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45989.195233333332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45989.195233333332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45989.195233333332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45989.195233333332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45989.195233333332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45989.195233333332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45989.195233333332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45989.195233333332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45989.195233333332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45989.195233333332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45989.195233333332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45989.195233333332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45989.195233333332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45989.195233333332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45989.195233333332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45989.195233333332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45989.195233333332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45989.195233333332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45989.195233333332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45989.195233333332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45989.195233333332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45989.195233333332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45989.195233333332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45989.195233333332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45989.195233333332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45989.195233333332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45989.195233333332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45989.195233333332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45989.195233333332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45989.195233333332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45989.195233333332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45989.195233333332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45989.195233333332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45989.195233333332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45989.195233333332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45989.195233333332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45989.195233333332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45989.195233333332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45989.195233333332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45989.195233333332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45989.195233333332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45989.195233333332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45989.195233333332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45989.195233333332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45989.195233333332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45989.195233333332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45989.195233333332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45989.195233333332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45989.195233333332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45989.195233333332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45989.195233333332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45989.195233333332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45989.195233333332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45989.195233333332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45989.195233333332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45989.195233333332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45989.195233333332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45989.195233333332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45989.195233333332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45989.195233333332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45989.195233333332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45989.195233333332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45989.195233333332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45989.195233333332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45989.195233333332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45989.195233333332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45989.195233333332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45989.195233333332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45989.195233333332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45989.195233333332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45989.195233333332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45989.195233333332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45989.195233333332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45989.195233333332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45989.195233333332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45989.195233333332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45989.195233333332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45989.195233333332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45989.195233333332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45989.195233333332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45989.195233333332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45989.195233333332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45989.195233333332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45989.195233333332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45989.195233333332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45989.195233333332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45989.195233333332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45989.195233333332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45989.195233333332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45989.195233333332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45989.195233333332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45989.195233333332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45989.195233333332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45989.195233333332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45989.195233333332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45989.195233333332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45989.195233333332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45989.195233333332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45989.195233333332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45989.195233333332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45989.195233333332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45989.195233333332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45989.195233333332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45989.195233333332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45989.195233333332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45989.195233333332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45989.195233333332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45989.195233333332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45989.195233333332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45989.195233333332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45989.195233333332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45989.195233333332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45989.195233333332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45989.195233333332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45989.195233333332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45989.195233333332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45989.195233333332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45989.195233333332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45989.195233333332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45989.195233333332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45989.195233333332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45989.195233333332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45989.195233333332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45989.195233333332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45989.195233333332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45989.195233333332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45989.195233333332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45989.195233333332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45989.195233333332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45989.195233333332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45989.195233333332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45989.195233333332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45989.195233333332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45989.195233333332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45989.195233333332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45989.195233333332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45989.195233333332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45989.195233333332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45989.195233333332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45989.195233333332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45989.195233333332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45989.195233333332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45989.195233333332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45989.195233333332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45989.195233333332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45989.195233333332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45989.195233333332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45989.195233333332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45989.195233333332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45989.195233333332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45989.195233333332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45989.195233333332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45989.195233333332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45989.195233333332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45989.195233333332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45989.195233333332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45989.195233333332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45989.195233333332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45989.195233333332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45989.195233333332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45989.195233333332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45989.195233333332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45989.195233333332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45989.195233333332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45989.195233333332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45989.195233333332</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97.363173148143687</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39102</v>
      </c>
      <c r="F3" s="38">
        <v>45926.188877314817</v>
      </c>
      <c r="G3" s="105">
        <f t="shared" ref="G3" ca="1" si="0">IFERROR(NOW()-F3,"")</f>
        <v>63.006356018515362</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39102</v>
      </c>
      <c r="F4" s="107">
        <v>45948.661111111112</v>
      </c>
      <c r="G4" s="108">
        <f t="shared" ref="G4" ca="1" si="1">IFERROR(NOW()-F4,"")</f>
        <v>40.534122222219594</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7.8219347222184297</v>
      </c>
      <c r="H5" s="38">
        <v>45981.360798611109</v>
      </c>
      <c r="I5" s="106" t="str">
        <f>IFERROR(VLOOKUP(D5,DB!A:F,6,0),"")</f>
        <v>SCECO</v>
      </c>
      <c r="J5" s="106" t="str">
        <f>IFERROR(VLOOKUP(D5,DB!A:G,7,0),"")</f>
        <v>Dead</v>
      </c>
      <c r="K5" s="106" t="s">
        <v>39124</v>
      </c>
      <c r="L5" s="106" t="str">
        <f>IFERROR(VLOOKUP(D5,DB!A:I,9,0),"")</f>
        <v>Latis</v>
      </c>
    </row>
    <row r="6" spans="1:13">
      <c r="A6" s="37" t="s">
        <v>39125</v>
      </c>
      <c r="B6" s="37" t="str">
        <f>IFERROR(VLOOKUP(D6,DB!A:K,11,0),"")</f>
        <v>R5</v>
      </c>
      <c r="C6" s="37">
        <v>2</v>
      </c>
      <c r="D6" s="37" t="s">
        <v>37808</v>
      </c>
      <c r="E6" s="37" t="s">
        <v>39021</v>
      </c>
      <c r="F6" s="38">
        <v>45989.17695601852</v>
      </c>
      <c r="G6" s="143">
        <f t="shared" ref="G6:G50" ca="1" si="2">IFERROR(NOW()-F6,"")</f>
        <v>1.8277314811712131E-2</v>
      </c>
      <c r="H6" s="38">
        <v>45989.156817129631</v>
      </c>
      <c r="I6" s="37" t="str">
        <f>IFERROR(VLOOKUP(D6,DB!A:F,6,0),"")</f>
        <v>SCECO</v>
      </c>
      <c r="J6" s="37" t="str">
        <f>IFERROR(VLOOKUP(D6,DB!A:G,7,0),"")</f>
        <v>No BB Shifted</v>
      </c>
      <c r="K6" s="37" t="s">
        <v>39126</v>
      </c>
      <c r="L6" s="37" t="str">
        <f>IFERROR(VLOOKUP(D6,DB!A:I,9,0),"")</f>
        <v>Latis</v>
      </c>
    </row>
    <row r="7" spans="1:13">
      <c r="A7" s="37"/>
      <c r="B7" s="37" t="str">
        <f>IFERROR(VLOOKUP(D7,DB!A:K,11,0),"")</f>
        <v/>
      </c>
      <c r="C7" s="37"/>
      <c r="D7" s="148"/>
      <c r="E7" s="37"/>
      <c r="F7" s="38"/>
      <c r="G7" s="143">
        <f t="shared" ca="1" si="2"/>
        <v>45989.195233333332</v>
      </c>
      <c r="H7" s="38"/>
      <c r="I7" s="37" t="str">
        <f>IFERROR(VLOOKUP(D7,DB!A:F,6,0),"")</f>
        <v/>
      </c>
      <c r="J7" s="37" t="str">
        <f>IFERROR(VLOOKUP(D7,DB!A:G,7,0),"")</f>
        <v/>
      </c>
      <c r="K7" s="37"/>
      <c r="L7" s="37" t="str">
        <f>IFERROR(VLOOKUP(D7,DB!A:I,9,0),"")</f>
        <v/>
      </c>
    </row>
    <row r="8" spans="1:13" ht="15.75">
      <c r="A8" s="37"/>
      <c r="B8" s="37" t="str">
        <f>IFERROR(VLOOKUP(D8,DB!A:K,11,0),"")</f>
        <v/>
      </c>
      <c r="C8" s="37"/>
      <c r="D8" s="145"/>
      <c r="E8" s="37"/>
      <c r="F8" s="38"/>
      <c r="G8" s="143">
        <f t="shared" ca="1" si="2"/>
        <v>45989.195233333332</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45989.195233333332</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45989.195233333332</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45989.195233333332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45989.195233333332</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45989.195233333332</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45989.195233333332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45989.195233333332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45989.195233333332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45989.195233333332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45989.195233333332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45989.195233333332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45989.195233333332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45989.195233333332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45989.195233333332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45989.195233333332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45989.195233333332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45989.195233333332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45989.195233333332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45989.195233333332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45989.195233333332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45989.195233333332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45989.195233333332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45989.195233333332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45989.195233333332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45989.195233333332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45989.195233333332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45989.195233333332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45989.195233333332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45989.195233333332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45989.195233333332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45989.195233333332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45989.195233333332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45989.195233333332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45989.195233333332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45989.195233333332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45989.195233333332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45989.195233333332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45989.195233333332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45989.195233333332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45989.195233333332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45989.195233333332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45989.195233333332</v>
      </c>
      <c r="H50" s="38"/>
      <c r="I50" s="37" t="str">
        <f>IFERROR(VLOOKUP(D50,DB!A:F,6,0),"")</f>
        <v/>
      </c>
      <c r="J50" s="37" t="str">
        <f>IFERROR(VLOOKUP(D50,DB!A:G,7,0),"")</f>
        <v/>
      </c>
      <c r="K50" s="37"/>
      <c r="L50" s="37"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45989.195233333332</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ca="1">IFERROR(NOW()-F3,"-")</f>
        <v>45989.195233333332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45989.195233333332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45989.195233333332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45989.195233333332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45989.195233333332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45989.195233333332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45989.195233333332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45989.195233333332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45989.195233333332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45989.195233333332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45989.195233333332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45989.195233333332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45989.195233333332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45989.195233333332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45989.195233333332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45989.195233333332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45989.195233333332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45989.195233333332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45989.195233333332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45989.195233333332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45989.195233333332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45989.195233333332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2025-11-28T01:41:19Z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